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5\ABRIL-JUNIO\EJECUCIÓN PRESUPUESTO\"/>
    </mc:Choice>
  </mc:AlternateContent>
  <bookViews>
    <workbookView xWindow="0" yWindow="0" windowWidth="22200" windowHeight="11625"/>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I29" i="1"/>
  <c r="J29" i="2" l="1"/>
  <c r="I29" i="2"/>
  <c r="I25" i="1"/>
  <c r="I25" i="2" l="1"/>
  <c r="C16" i="2"/>
  <c r="C15" i="2"/>
  <c r="C14" i="2"/>
  <c r="J29" i="1"/>
  <c r="C16" i="1"/>
  <c r="C15" i="1"/>
  <c r="C14" i="1"/>
</calcChain>
</file>

<file path=xl/sharedStrings.xml><?xml version="1.0" encoding="utf-8"?>
<sst xmlns="http://schemas.openxmlformats.org/spreadsheetml/2006/main" count="157" uniqueCount="84">
  <si>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</si>
  <si>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</si>
  <si>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</si>
  <si>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</si>
  <si>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</si>
  <si>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</si>
  <si>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</si>
  <si>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</si>
  <si>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</si>
  <si>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</si>
  <si>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</si>
  <si>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</si>
  <si>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</si>
  <si>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</si>
  <si>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</si>
  <si>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</si>
  <si>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</si>
  <si>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</si>
  <si>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</si>
  <si>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</si>
  <si>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</si>
  <si>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</si>
  <si>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</si>
  <si>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</si>
  <si>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</si>
  <si>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</si>
  <si>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</si>
  <si>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</si>
  <si>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</si>
  <si>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</si>
  <si>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</si>
  <si>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</si>
  <si>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</si>
  <si>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</si>
  <si>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</si>
  <si>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</si>
  <si>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</si>
  <si>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</si>
  <si>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</si>
  <si>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</si>
  <si>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</si>
  <si>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</si>
  <si>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</si>
  <si>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</si>
  <si>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</si>
  <si>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</si>
  <si>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</si>
  <si>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</si>
  <si>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</si>
  <si>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</si>
  <si>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</si>
  <si>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</si>
  <si>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</si>
  <si>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</si>
  <si>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</si>
  <si>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</si>
  <si>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</si>
  <si>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</si>
  <si>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</si>
  <si>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</si>
  <si>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</si>
  <si>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</si>
  <si>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</si>
  <si>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</si>
  <si>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</si>
  <si>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</si>
  <si>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</si>
  <si>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</si>
  <si>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</si>
  <si>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</si>
  <si>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</si>
  <si>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En el 2do. semestre se realizará la reformulación de las metas operativas para ajustarlas a las nuevas estrategias que desarrolla la institución.</t>
  </si>
  <si>
    <t>En el 2do. semestre se analizará la ejecución  y se realizará la reformulación de las metas si es necesario.</t>
  </si>
  <si>
    <t>Vilma M. Herasme B.</t>
  </si>
  <si>
    <t>Programación Semestre enero - junio  2025</t>
  </si>
  <si>
    <t>Programación  Semestre enero -junio 2025</t>
  </si>
  <si>
    <t>Ejecución  Semestre enero - junio  2025</t>
  </si>
  <si>
    <t>Ejecución Semestre enero - junio  2025</t>
  </si>
  <si>
    <t>Asistir  a 2,471 empresas  en servicios de capacitación en el primer semestre  2025.</t>
  </si>
  <si>
    <t>En el semestre enero -junio  se atendieron 3,159 empresas a través del servicio de Asesoría y Asistencia técnica para la mejora de la productividad, para una ejecución de un  127.84% en relación a las metas planificadas. La ejecución financiera fue de RD$ 336,699,803.19 para un 105.70%  en relación a las metas planificadas.</t>
  </si>
  <si>
    <t>488,710 participantes capacitados a través del servicio de Formación Técnico Profesional en el primer semestre 2025, para  una ejecución de  un 137.85%   en relación a las metas planificadas. La ejecución de las metas financieras fue de RD$ 2,213,233,457.62, con un 11.41 % sobre lo planificado.</t>
  </si>
  <si>
    <t xml:space="preserve">La desviación en la ejecución de las metas físicas fue de 27.84% en relación a lo planificado, esto se debe al incremento de la demanda  del servicio de capacitación en las regiones Metropolitana, Cibao Sur y Sur, además de que   las empresas del sector eléctrico  solicitaron un plan de capacitación.  La desviación  de las metas financieras fue de un 5.70%,  debido al incremenrto en la ejecución de las metas físicas. </t>
  </si>
  <si>
    <t>La desviación de las metas físicas fue de 37.85%  en relación a las metas planificadas, esto se debe a la ampliación de la infraestructura física  y   la cobertura  de la formación virtual de la institución, lo que ha permitido atender una mayor cantidad de participantes en cursos de formación técnica profesional.  La desviación de las metas financieras fue de un 11.41%, esto se debe al incremento de la ejecución de las metas físicas del trimestre.</t>
  </si>
  <si>
    <t>Informe de Evaluación Semestral de las Metas Físicas-Financieras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</si>
</sst>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dd/mm/yyyy;@"/>
    <numFmt numFmtId="166" formatCode="[$-10409]#,##0;\-#,##0"/>
    <numFmt numFmtId="167" formatCode="[$-10409]#,##0.00;\-#,##0.00"/>
    <numFmt numFmtId="168" formatCode="[$-10409]0.00%"/>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3">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6" fontId="20" fillId="0" borderId="32" xfId="0" applyNumberFormat="1" applyFont="1" applyFill="1" applyBorder="1" applyAlignment="1" applyProtection="1">
      <alignment horizontal="center" vertical="center" wrapText="1"/>
      <protection locked="0"/>
    </xf>
    <xf numFmtId="0" fontId="17" fillId="0" borderId="0" xfId="0" applyFont="1" applyAlignment="1" applyProtection="1">
      <alignment horizontal="center"/>
      <protection locked="0"/>
    </xf>
    <xf numFmtId="0" fontId="13"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3" fillId="0" borderId="24" xfId="0" applyFont="1" applyBorder="1" applyAlignment="1" applyProtection="1">
      <alignment horizontal="center"/>
      <protection locked="0"/>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2" borderId="0"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12" fillId="2" borderId="24" xfId="0" applyFont="1" applyFill="1" applyBorder="1" applyAlignment="1" applyProtection="1">
      <alignment horizontal="left" vertical="center" wrapText="1"/>
      <protection locked="0"/>
    </xf>
    <xf numFmtId="0" fontId="12" fillId="2" borderId="25" xfId="0" applyFont="1" applyFill="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23" fillId="0" borderId="0" xfId="0" applyFont="1" applyAlignment="1">
      <alignment horizontal="left" vertical="center" wrapText="1"/>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6" fillId="2" borderId="40" xfId="0" applyNumberFormat="1" applyFont="1" applyFill="1" applyBorder="1" applyAlignment="1">
      <alignment horizontal="left" vertical="center" wrapText="1" readingOrder="1"/>
    </xf>
    <xf numFmtId="0" fontId="16" fillId="2" borderId="41" xfId="0" applyNumberFormat="1" applyFont="1" applyFill="1" applyBorder="1" applyAlignment="1">
      <alignment horizontal="left" vertical="center" wrapText="1" readingOrder="1"/>
    </xf>
    <xf numFmtId="0" fontId="16" fillId="2" borderId="0" xfId="0" applyFont="1" applyFill="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0" y="0"/>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3" displayName="Tabla13" ref="A28:J30" totalsRowShown="0" headerRowDxfId="29" dataDxfId="27" headerRowBorderDxfId="28" tableBorderDxfId="26" totalsRowBorderDxfId="25">
  <tableColumns count="10">
    <tableColumn id="1" name="Producto" dataDxfId="24"/>
    <tableColumn id="2" name="Indicador" dataDxfId="23"/>
    <tableColumn id="3" name="Física_x000a_(A)" dataDxfId="22"/>
    <tableColumn id="4" name="Financiera_x000a_(B)" dataDxfId="21"/>
    <tableColumn id="9" name="Física_x000a_(C)" dataDxfId="20"/>
    <tableColumn id="10" name="Financiera_x000a_(D)" dataDxfId="19">
      <calculatedColumnFormula>198395392.25+120145877.57</calculatedColumnFormula>
    </tableColumn>
    <tableColumn id="5" name="Física _x000a_(E)" dataDxfId="18"/>
    <tableColumn id="6" name="Financiera _x000a_ (F)" dataDxfId="17"/>
    <tableColumn id="7" name="Física _x000a_(%)_x000a_ G=E/C" dataDxfId="16" dataCellStyle="Porcentaje">
      <calculatedColumnFormula>Tabla13[[#This Row],[Física 
(E)]]/Tabla13[[#This Row],[Física
(C)]]</calculatedColumnFormula>
    </tableColumn>
    <tableColumn id="8"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2" name="Tabla1" displayName="Tabla1" ref="A28:J30" totalsRowShown="0" headerRowDxfId="14" dataDxfId="12" headerRowBorderDxfId="13" tableBorderDxfId="11" totalsRowBorderDxfId="10">
  <tableColumns count="10">
    <tableColumn id="1" name="Producto" dataDxfId="9"/>
    <tableColumn id="2" name="Indicador" dataDxfId="8"/>
    <tableColumn id="3" name="Física_x000a_(A)" dataDxfId="7"/>
    <tableColumn id="4" name="Financiera_x000a_(B)" dataDxfId="6"/>
    <tableColumn id="9" name="Física_x000a_(C)" dataDxfId="5"/>
    <tableColumn id="10" name="Financiera_x000a_(D)" dataDxfId="4">
      <calculatedColumnFormula>1271293284.58+715346930.5</calculatedColumnFormula>
    </tableColumn>
    <tableColumn id="5" name="Física _x000a_(E)" dataDxfId="3"/>
    <tableColumn id="6" name="Financiera _x000a_ (F)" dataDxfId="2"/>
    <tableColumn id="7" name="Física _x000a_(%)_x000a_ G=E/C" dataDxfId="1" dataCellStyle="Porcentaje">
      <calculatedColumnFormula>Tabla1[[#This Row],[Física 
(E)]]/Tabla1[[#This Row],[Física
(C)]]</calculatedColumnFormula>
    </tableColumn>
    <tableColumn id="8"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tabSelected="1" zoomScale="110" zoomScaleNormal="110" workbookViewId="0">
      <selection activeCell="Q15" sqref="Q15"/>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101" t="s">
        <v>83</v>
      </c>
      <c r="C1" s="102"/>
      <c r="D1" s="102"/>
      <c r="E1" s="102"/>
      <c r="F1" s="102"/>
      <c r="G1" s="102"/>
      <c r="H1" s="102"/>
      <c r="I1" s="102"/>
      <c r="J1" s="103"/>
      <c r="K1" s="2"/>
    </row>
    <row r="2" spans="1:11" ht="21.75" thickBot="1" x14ac:dyDescent="0.3">
      <c r="A2" s="3"/>
      <c r="B2" s="104" t="s">
        <v>0</v>
      </c>
      <c r="C2" s="105"/>
      <c r="D2" s="104" t="s">
        <v>1</v>
      </c>
      <c r="E2" s="106"/>
      <c r="F2" s="106"/>
      <c r="G2" s="105"/>
      <c r="H2" s="107"/>
      <c r="I2" s="4" t="s">
        <v>2</v>
      </c>
      <c r="J2" s="5" t="s">
        <v>3</v>
      </c>
      <c r="K2" s="2"/>
    </row>
    <row r="3" spans="1:11" ht="21.75" thickBot="1" x14ac:dyDescent="0.3">
      <c r="A3" s="6"/>
      <c r="B3" s="108" t="s">
        <v>4</v>
      </c>
      <c r="C3" s="109"/>
      <c r="D3" s="108"/>
      <c r="E3" s="109"/>
      <c r="F3" s="109"/>
      <c r="G3" s="109"/>
      <c r="H3" s="110"/>
      <c r="I3" s="7">
        <v>45846</v>
      </c>
      <c r="J3" s="8"/>
      <c r="K3" s="2"/>
    </row>
    <row r="4" spans="1:11" x14ac:dyDescent="0.25">
      <c r="A4" s="111"/>
      <c r="B4" s="112"/>
      <c r="C4" s="112"/>
      <c r="D4" s="113"/>
      <c r="E4" s="113"/>
      <c r="F4" s="113"/>
      <c r="G4" s="113"/>
      <c r="H4" s="113"/>
      <c r="I4" s="112"/>
      <c r="J4" s="114"/>
      <c r="K4" s="2"/>
    </row>
    <row r="5" spans="1:11" ht="3" customHeight="1" x14ac:dyDescent="0.25">
      <c r="A5" s="115"/>
      <c r="B5" s="116"/>
      <c r="C5" s="116"/>
      <c r="D5" s="116"/>
      <c r="E5" s="116"/>
      <c r="F5" s="116"/>
      <c r="G5" s="116"/>
      <c r="H5" s="116"/>
      <c r="I5" s="116"/>
      <c r="J5" s="117"/>
      <c r="K5" s="2"/>
    </row>
    <row r="6" spans="1:11" ht="15.75" x14ac:dyDescent="0.25">
      <c r="A6" s="62" t="s">
        <v>5</v>
      </c>
      <c r="B6" s="63"/>
      <c r="C6" s="63"/>
      <c r="D6" s="63"/>
      <c r="E6" s="63"/>
      <c r="F6" s="63"/>
      <c r="G6" s="63"/>
      <c r="H6" s="63"/>
      <c r="I6" s="63"/>
      <c r="J6" s="64"/>
      <c r="K6" s="2"/>
    </row>
    <row r="7" spans="1:11" ht="15.75" x14ac:dyDescent="0.25">
      <c r="A7" s="51" t="s">
        <v>6</v>
      </c>
      <c r="B7" s="52"/>
      <c r="C7" s="52"/>
      <c r="D7" s="52"/>
      <c r="E7" s="52"/>
      <c r="F7" s="52"/>
      <c r="G7" s="52"/>
      <c r="H7" s="52"/>
      <c r="I7" s="52"/>
      <c r="J7" s="53"/>
      <c r="K7" s="2"/>
    </row>
    <row r="8" spans="1:11" ht="15" customHeight="1" x14ac:dyDescent="0.25">
      <c r="A8" s="9" t="s">
        <v>7</v>
      </c>
      <c r="B8" s="98" t="s">
        <v>8</v>
      </c>
      <c r="C8" s="99"/>
      <c r="D8" s="99"/>
      <c r="E8" s="99"/>
      <c r="F8" s="99"/>
      <c r="G8" s="99"/>
      <c r="H8" s="99"/>
      <c r="I8" s="99"/>
      <c r="J8" s="100"/>
      <c r="K8" s="2"/>
    </row>
    <row r="9" spans="1:11" ht="15" customHeight="1" x14ac:dyDescent="0.25">
      <c r="A9" s="10" t="s">
        <v>9</v>
      </c>
      <c r="B9" s="98" t="s">
        <v>10</v>
      </c>
      <c r="C9" s="99"/>
      <c r="D9" s="99"/>
      <c r="E9" s="99"/>
      <c r="F9" s="99"/>
      <c r="G9" s="99"/>
      <c r="H9" s="99"/>
      <c r="I9" s="99"/>
      <c r="J9" s="100"/>
      <c r="K9" s="2"/>
    </row>
    <row r="10" spans="1:11" ht="15" customHeight="1" x14ac:dyDescent="0.25">
      <c r="A10" s="10" t="s">
        <v>11</v>
      </c>
      <c r="B10" s="98" t="s">
        <v>12</v>
      </c>
      <c r="C10" s="99"/>
      <c r="D10" s="99"/>
      <c r="E10" s="99"/>
      <c r="F10" s="99"/>
      <c r="G10" s="99"/>
      <c r="H10" s="99"/>
      <c r="I10" s="99"/>
      <c r="J10" s="100"/>
      <c r="K10" s="2"/>
    </row>
    <row r="11" spans="1:11" ht="39" customHeight="1" x14ac:dyDescent="0.25">
      <c r="A11" s="9" t="s">
        <v>13</v>
      </c>
      <c r="B11" s="87" t="s">
        <v>14</v>
      </c>
      <c r="C11" s="88"/>
      <c r="D11" s="88"/>
      <c r="E11" s="88"/>
      <c r="F11" s="88"/>
      <c r="G11" s="88"/>
      <c r="H11" s="88"/>
      <c r="I11" s="88"/>
      <c r="J11" s="89"/>
    </row>
    <row r="12" spans="1:11" ht="33" customHeight="1" x14ac:dyDescent="0.25">
      <c r="A12" s="9" t="s">
        <v>15</v>
      </c>
      <c r="B12" s="90" t="s">
        <v>16</v>
      </c>
      <c r="C12" s="91"/>
      <c r="D12" s="91"/>
      <c r="E12" s="91"/>
      <c r="F12" s="91"/>
      <c r="G12" s="91"/>
      <c r="H12" s="91"/>
      <c r="I12" s="91"/>
      <c r="J12" s="92"/>
    </row>
    <row r="13" spans="1:11" ht="15.75" x14ac:dyDescent="0.25">
      <c r="A13" s="62" t="s">
        <v>17</v>
      </c>
      <c r="B13" s="63"/>
      <c r="C13" s="63"/>
      <c r="D13" s="63"/>
      <c r="E13" s="63"/>
      <c r="F13" s="63"/>
      <c r="G13" s="63"/>
      <c r="H13" s="63"/>
      <c r="I13" s="63"/>
      <c r="J13" s="64"/>
    </row>
    <row r="14" spans="1:11" ht="27.75" customHeight="1" x14ac:dyDescent="0.25">
      <c r="A14" s="9" t="s">
        <v>18</v>
      </c>
      <c r="B14" s="12">
        <v>3</v>
      </c>
      <c r="C14" s="93" t="str">
        <f>IFERROR(VLOOKUP(B14,'[1]Validacion datos'!A2:B5,2,FALSE),"")</f>
        <v>DESARROLLO PRODUCTIVO</v>
      </c>
      <c r="D14" s="93"/>
      <c r="E14" s="93"/>
      <c r="F14" s="93"/>
      <c r="G14" s="93"/>
      <c r="H14" s="93"/>
      <c r="I14" s="93"/>
      <c r="J14" s="93"/>
    </row>
    <row r="15" spans="1:11" ht="26.25" customHeight="1" x14ac:dyDescent="0.25">
      <c r="A15" s="9" t="s">
        <v>19</v>
      </c>
      <c r="B15" s="13">
        <v>3.4</v>
      </c>
      <c r="C15" s="93" t="str">
        <f>IFERROR(VLOOKUP(B15,'[1]Validacion datos'!A8:B26,2,FALSE),"")</f>
        <v>Empleos suficientes y dignos</v>
      </c>
      <c r="D15" s="93"/>
      <c r="E15" s="93"/>
      <c r="F15" s="93"/>
      <c r="G15" s="93"/>
      <c r="H15" s="93"/>
      <c r="I15" s="93"/>
      <c r="J15" s="93"/>
    </row>
    <row r="16" spans="1:11" ht="60" customHeight="1" x14ac:dyDescent="0.25">
      <c r="A16" s="14" t="s">
        <v>20</v>
      </c>
      <c r="B16" s="15" t="s">
        <v>21</v>
      </c>
      <c r="C16" s="94"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4"/>
      <c r="E16" s="94"/>
      <c r="F16" s="94"/>
      <c r="G16" s="94"/>
      <c r="H16" s="94"/>
      <c r="I16" s="94"/>
      <c r="J16" s="94"/>
    </row>
    <row r="17" spans="1:11" ht="15.75" x14ac:dyDescent="0.25">
      <c r="A17" s="62" t="s">
        <v>22</v>
      </c>
      <c r="B17" s="63"/>
      <c r="C17" s="63"/>
      <c r="D17" s="63"/>
      <c r="E17" s="63"/>
      <c r="F17" s="63"/>
      <c r="G17" s="63"/>
      <c r="H17" s="63"/>
      <c r="I17" s="63"/>
      <c r="J17" s="64"/>
    </row>
    <row r="18" spans="1:11" ht="29.25" customHeight="1" x14ac:dyDescent="0.25">
      <c r="A18" s="9" t="s">
        <v>23</v>
      </c>
      <c r="B18" s="90" t="s">
        <v>24</v>
      </c>
      <c r="C18" s="90"/>
      <c r="D18" s="90"/>
      <c r="E18" s="90"/>
      <c r="F18" s="90"/>
      <c r="G18" s="90"/>
      <c r="H18" s="90"/>
      <c r="I18" s="90"/>
      <c r="J18" s="95"/>
    </row>
    <row r="19" spans="1:11" ht="62.25" customHeight="1" x14ac:dyDescent="0.25">
      <c r="A19" s="14" t="s">
        <v>25</v>
      </c>
      <c r="B19" s="90" t="s">
        <v>26</v>
      </c>
      <c r="C19" s="90"/>
      <c r="D19" s="90"/>
      <c r="E19" s="90"/>
      <c r="F19" s="90"/>
      <c r="G19" s="90"/>
      <c r="H19" s="90"/>
      <c r="I19" s="90"/>
      <c r="J19" s="95"/>
    </row>
    <row r="20" spans="1:11" ht="36" customHeight="1" x14ac:dyDescent="0.25">
      <c r="A20" s="14" t="s">
        <v>27</v>
      </c>
      <c r="B20" s="90" t="s">
        <v>28</v>
      </c>
      <c r="C20" s="90"/>
      <c r="D20" s="90"/>
      <c r="E20" s="90"/>
      <c r="F20" s="90"/>
      <c r="G20" s="90"/>
      <c r="H20" s="90"/>
      <c r="I20" s="90"/>
      <c r="J20" s="95"/>
    </row>
    <row r="21" spans="1:11" ht="35.25" customHeight="1" x14ac:dyDescent="0.25">
      <c r="A21" s="16" t="s">
        <v>29</v>
      </c>
      <c r="B21" s="96" t="s">
        <v>78</v>
      </c>
      <c r="C21" s="96"/>
      <c r="D21" s="96"/>
      <c r="E21" s="96"/>
      <c r="F21" s="96"/>
      <c r="G21" s="96"/>
      <c r="H21" s="96"/>
      <c r="I21" s="96"/>
      <c r="J21" s="97"/>
      <c r="K21" s="17"/>
    </row>
    <row r="22" spans="1:11" ht="15.75" x14ac:dyDescent="0.25">
      <c r="A22" s="62" t="s">
        <v>30</v>
      </c>
      <c r="B22" s="63"/>
      <c r="C22" s="63"/>
      <c r="D22" s="63"/>
      <c r="E22" s="63"/>
      <c r="F22" s="63"/>
      <c r="G22" s="63"/>
      <c r="H22" s="63"/>
      <c r="I22" s="63"/>
      <c r="J22" s="64"/>
    </row>
    <row r="23" spans="1:11" ht="15.75" x14ac:dyDescent="0.25">
      <c r="A23" s="51" t="s">
        <v>31</v>
      </c>
      <c r="B23" s="52"/>
      <c r="C23" s="52"/>
      <c r="D23" s="52"/>
      <c r="E23" s="52"/>
      <c r="F23" s="52"/>
      <c r="G23" s="52"/>
      <c r="H23" s="52"/>
      <c r="I23" s="52"/>
      <c r="J23" s="53"/>
      <c r="K23" s="2"/>
    </row>
    <row r="24" spans="1:11" ht="15" customHeight="1" x14ac:dyDescent="0.25">
      <c r="A24" s="72" t="s">
        <v>32</v>
      </c>
      <c r="B24" s="73"/>
      <c r="C24" s="74" t="s">
        <v>33</v>
      </c>
      <c r="D24" s="75"/>
      <c r="E24" s="75"/>
      <c r="F24" s="75" t="s">
        <v>34</v>
      </c>
      <c r="G24" s="75"/>
      <c r="H24" s="73"/>
      <c r="I24" s="74" t="s">
        <v>35</v>
      </c>
      <c r="J24" s="76"/>
    </row>
    <row r="25" spans="1:11" ht="12.6" customHeight="1" x14ac:dyDescent="0.25">
      <c r="A25" s="77"/>
      <c r="B25" s="78"/>
      <c r="C25" s="79"/>
      <c r="D25" s="80"/>
      <c r="E25" s="81"/>
      <c r="F25" s="79"/>
      <c r="G25" s="80"/>
      <c r="H25" s="81"/>
      <c r="I25" s="82">
        <f>IF(G25&gt;0,G25/C25,0)</f>
        <v>0</v>
      </c>
      <c r="J25" s="83"/>
    </row>
    <row r="26" spans="1:11" ht="15.75" x14ac:dyDescent="0.25">
      <c r="A26" s="51" t="s">
        <v>36</v>
      </c>
      <c r="B26" s="52"/>
      <c r="C26" s="52"/>
      <c r="D26" s="52"/>
      <c r="E26" s="52"/>
      <c r="F26" s="52"/>
      <c r="G26" s="52"/>
      <c r="H26" s="52"/>
      <c r="I26" s="52"/>
      <c r="J26" s="53"/>
      <c r="K26" s="2"/>
    </row>
    <row r="27" spans="1:11" ht="28.5" customHeight="1" x14ac:dyDescent="0.25">
      <c r="A27" s="18"/>
      <c r="B27"/>
      <c r="C27" s="84" t="s">
        <v>37</v>
      </c>
      <c r="D27" s="85"/>
      <c r="E27" s="84" t="s">
        <v>74</v>
      </c>
      <c r="F27" s="85"/>
      <c r="G27" s="84" t="s">
        <v>77</v>
      </c>
      <c r="H27" s="84"/>
      <c r="I27" s="84" t="s">
        <v>38</v>
      </c>
      <c r="J27" s="86"/>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3">
        <v>6284</v>
      </c>
      <c r="B29" s="22"/>
      <c r="C29" s="23">
        <v>4536</v>
      </c>
      <c r="D29" s="24">
        <v>584744314.00999999</v>
      </c>
      <c r="E29" s="41">
        <v>2471</v>
      </c>
      <c r="F29" s="24">
        <v>318541269.81999999</v>
      </c>
      <c r="G29" s="46">
        <v>3159</v>
      </c>
      <c r="H29" s="24">
        <v>336699803.19</v>
      </c>
      <c r="I29" s="25">
        <f>Tabla13[[#This Row],[Física 
(E)]]/Tabla13[[#This Row],[Física
(C)]]</f>
        <v>1.2784297855119384</v>
      </c>
      <c r="J29" s="26">
        <f>Tabla13[[#This Row],[Financiera 
 (F)]]/Tabla13[[#This Row],[Financiera
(D)]]</f>
        <v>1.0570052771506215</v>
      </c>
    </row>
    <row r="30" spans="1:11" ht="7.9" customHeight="1" x14ac:dyDescent="0.25">
      <c r="A30" s="27"/>
      <c r="B30" s="28"/>
      <c r="C30" s="29"/>
      <c r="D30" s="30"/>
      <c r="E30" s="30"/>
      <c r="F30" s="30"/>
      <c r="G30" s="31"/>
      <c r="H30" s="30"/>
      <c r="I30" s="25"/>
      <c r="J30" s="26"/>
    </row>
    <row r="31" spans="1:11" ht="15.75" x14ac:dyDescent="0.25">
      <c r="A31" s="62" t="s">
        <v>49</v>
      </c>
      <c r="B31" s="63"/>
      <c r="C31" s="63"/>
      <c r="D31" s="63"/>
      <c r="E31" s="63"/>
      <c r="F31" s="63"/>
      <c r="G31" s="63"/>
      <c r="H31" s="63"/>
      <c r="I31" s="63"/>
      <c r="J31" s="64"/>
    </row>
    <row r="32" spans="1:11" ht="15.75" x14ac:dyDescent="0.25">
      <c r="A32" s="51" t="s">
        <v>50</v>
      </c>
      <c r="B32" s="52"/>
      <c r="C32" s="52"/>
      <c r="D32" s="52"/>
      <c r="E32" s="52"/>
      <c r="F32" s="52"/>
      <c r="G32" s="52"/>
      <c r="H32" s="52"/>
      <c r="I32" s="52"/>
      <c r="J32" s="53"/>
      <c r="K32" s="2"/>
    </row>
    <row r="33" spans="1:29" ht="16.5" customHeight="1" x14ac:dyDescent="0.25">
      <c r="A33" s="32" t="s">
        <v>51</v>
      </c>
      <c r="B33" s="54">
        <v>6284</v>
      </c>
      <c r="C33" s="54"/>
      <c r="D33" s="54"/>
      <c r="E33" s="54"/>
      <c r="F33" s="54"/>
      <c r="G33" s="54"/>
      <c r="H33" s="54"/>
      <c r="I33" s="54"/>
      <c r="J33" s="55"/>
    </row>
    <row r="34" spans="1:29" ht="30.75" customHeight="1" x14ac:dyDescent="0.25">
      <c r="A34" s="33" t="s">
        <v>52</v>
      </c>
      <c r="B34" s="56" t="s">
        <v>53</v>
      </c>
      <c r="C34" s="56"/>
      <c r="D34" s="56"/>
      <c r="E34" s="56"/>
      <c r="F34" s="56"/>
      <c r="G34" s="56"/>
      <c r="H34" s="56"/>
      <c r="I34" s="56"/>
      <c r="J34" s="57"/>
      <c r="K34" s="34"/>
      <c r="L34" s="34"/>
      <c r="M34" s="34"/>
      <c r="N34" s="34"/>
      <c r="O34" s="34"/>
      <c r="P34" s="34"/>
      <c r="Q34" s="34"/>
      <c r="R34" s="34"/>
      <c r="S34" s="34"/>
      <c r="T34" s="34"/>
      <c r="U34" s="34"/>
      <c r="V34" s="34"/>
      <c r="W34" s="34"/>
      <c r="X34" s="34"/>
      <c r="Y34" s="34"/>
      <c r="Z34" s="34"/>
      <c r="AA34" s="34"/>
      <c r="AB34" s="34"/>
      <c r="AC34" s="34"/>
    </row>
    <row r="35" spans="1:29" ht="52.15" customHeight="1" x14ac:dyDescent="0.25">
      <c r="A35" s="33" t="s">
        <v>54</v>
      </c>
      <c r="B35" s="58" t="s">
        <v>79</v>
      </c>
      <c r="C35" s="58"/>
      <c r="D35" s="58"/>
      <c r="E35" s="58"/>
      <c r="F35" s="58"/>
      <c r="G35" s="58"/>
      <c r="H35" s="58"/>
      <c r="I35" s="58"/>
      <c r="J35" s="59"/>
    </row>
    <row r="36" spans="1:29" ht="79.5" customHeight="1" x14ac:dyDescent="0.25">
      <c r="A36" s="35" t="s">
        <v>55</v>
      </c>
      <c r="B36" s="60" t="s">
        <v>81</v>
      </c>
      <c r="C36" s="60"/>
      <c r="D36" s="60"/>
      <c r="E36" s="60"/>
      <c r="F36" s="60"/>
      <c r="G36" s="60"/>
      <c r="H36" s="60"/>
      <c r="I36" s="60"/>
      <c r="J36" s="61"/>
    </row>
    <row r="37" spans="1:29" ht="15.75" x14ac:dyDescent="0.25">
      <c r="A37" s="62" t="s">
        <v>56</v>
      </c>
      <c r="B37" s="63"/>
      <c r="C37" s="63"/>
      <c r="D37" s="63"/>
      <c r="E37" s="63"/>
      <c r="F37" s="63"/>
      <c r="G37" s="63"/>
      <c r="H37" s="63"/>
      <c r="I37" s="63"/>
      <c r="J37" s="64"/>
    </row>
    <row r="38" spans="1:29" ht="15.75" x14ac:dyDescent="0.25">
      <c r="A38" s="65" t="s">
        <v>57</v>
      </c>
      <c r="B38" s="66"/>
      <c r="C38" s="66"/>
      <c r="D38" s="66"/>
      <c r="E38" s="66"/>
      <c r="F38" s="66"/>
      <c r="G38" s="66"/>
      <c r="H38" s="66"/>
      <c r="I38" s="66"/>
      <c r="J38" s="67"/>
      <c r="K38" s="2"/>
    </row>
    <row r="39" spans="1:29" ht="30.75" customHeight="1" x14ac:dyDescent="0.25">
      <c r="A39" s="68" t="s">
        <v>72</v>
      </c>
      <c r="B39" s="69"/>
      <c r="C39" s="69"/>
      <c r="D39" s="69"/>
      <c r="E39" s="69"/>
      <c r="F39" s="69"/>
      <c r="G39" s="69"/>
      <c r="H39" s="69"/>
      <c r="I39" s="69"/>
      <c r="J39" s="70"/>
    </row>
    <row r="40" spans="1:29" ht="1.1499999999999999" customHeight="1" x14ac:dyDescent="0.25">
      <c r="A40" s="36"/>
      <c r="B40" s="36"/>
      <c r="C40" s="36"/>
      <c r="D40" s="36"/>
      <c r="E40" s="36"/>
      <c r="F40" s="36"/>
      <c r="G40" s="36"/>
      <c r="H40" s="36"/>
      <c r="I40" s="36"/>
      <c r="J40" s="36"/>
    </row>
    <row r="41" spans="1:29" ht="27.75" customHeight="1" x14ac:dyDescent="0.25">
      <c r="A41" s="71" t="s">
        <v>58</v>
      </c>
      <c r="B41" s="71"/>
      <c r="C41" s="71"/>
      <c r="D41" s="71"/>
      <c r="E41" s="71"/>
      <c r="F41" s="71"/>
      <c r="G41" s="71"/>
      <c r="H41" s="71"/>
      <c r="I41" s="71"/>
      <c r="J41" s="71"/>
    </row>
    <row r="42" spans="1:29" ht="1.5" customHeight="1" x14ac:dyDescent="0.25"/>
    <row r="43" spans="1:29" x14ac:dyDescent="0.25">
      <c r="B43" s="48" t="s">
        <v>59</v>
      </c>
      <c r="C43" s="48"/>
      <c r="G43" s="48" t="s">
        <v>60</v>
      </c>
      <c r="H43" s="48"/>
    </row>
    <row r="45" spans="1:29" x14ac:dyDescent="0.25">
      <c r="A45" s="37"/>
      <c r="B45" s="50"/>
      <c r="C45" s="50"/>
      <c r="D45" s="37"/>
      <c r="F45" s="37"/>
      <c r="G45" s="37"/>
      <c r="H45" s="37"/>
      <c r="I45" s="37"/>
    </row>
    <row r="46" spans="1:29" x14ac:dyDescent="0.25">
      <c r="B46" s="49" t="s">
        <v>61</v>
      </c>
      <c r="C46" s="49"/>
      <c r="G46" s="47" t="s">
        <v>62</v>
      </c>
      <c r="H46" s="47"/>
    </row>
    <row r="47" spans="1:29" x14ac:dyDescent="0.25">
      <c r="A47" s="48" t="s">
        <v>63</v>
      </c>
      <c r="B47" s="48"/>
      <c r="C47" s="48"/>
      <c r="D47" s="48"/>
      <c r="F47" s="48" t="s">
        <v>64</v>
      </c>
      <c r="G47" s="48"/>
      <c r="H47" s="48"/>
      <c r="I47" s="48"/>
    </row>
    <row r="48" spans="1:29" ht="6.6" customHeight="1" x14ac:dyDescent="0.25"/>
    <row r="49" spans="1:9" ht="2.25" customHeight="1" x14ac:dyDescent="0.25"/>
    <row r="50" spans="1:9" x14ac:dyDescent="0.25">
      <c r="B50" s="48" t="s">
        <v>65</v>
      </c>
      <c r="C50" s="48"/>
      <c r="G50" s="48" t="s">
        <v>65</v>
      </c>
      <c r="H50" s="48"/>
    </row>
    <row r="51" spans="1:9" x14ac:dyDescent="0.25">
      <c r="B51" s="38"/>
      <c r="C51" s="38"/>
    </row>
    <row r="52" spans="1:9" x14ac:dyDescent="0.25">
      <c r="A52" s="37"/>
      <c r="B52" s="37"/>
      <c r="C52" s="37"/>
      <c r="D52" s="37"/>
      <c r="F52" s="37"/>
      <c r="G52" s="37"/>
      <c r="H52" s="37"/>
      <c r="I52" s="37"/>
    </row>
    <row r="53" spans="1:9" x14ac:dyDescent="0.25">
      <c r="B53" s="47" t="s">
        <v>73</v>
      </c>
      <c r="C53" s="47"/>
      <c r="G53" s="47" t="s">
        <v>66</v>
      </c>
      <c r="H53" s="47"/>
    </row>
    <row r="54" spans="1:9" x14ac:dyDescent="0.25">
      <c r="B54" s="11" t="s">
        <v>67</v>
      </c>
      <c r="F54" s="48" t="s">
        <v>68</v>
      </c>
      <c r="G54" s="48"/>
      <c r="H54" s="48"/>
      <c r="I54" s="48"/>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5:C45"/>
    <mergeCell ref="A32:J32"/>
    <mergeCell ref="B33:J33"/>
    <mergeCell ref="B34:J34"/>
    <mergeCell ref="B35:J35"/>
    <mergeCell ref="B36:J36"/>
    <mergeCell ref="A37:J37"/>
    <mergeCell ref="A38:J38"/>
    <mergeCell ref="A39:J39"/>
    <mergeCell ref="A41:J41"/>
    <mergeCell ref="B43:C43"/>
    <mergeCell ref="G43:H43"/>
    <mergeCell ref="B53:C53"/>
    <mergeCell ref="G53:H53"/>
    <mergeCell ref="F54:I54"/>
    <mergeCell ref="B46:C46"/>
    <mergeCell ref="G46:H46"/>
    <mergeCell ref="A47:D47"/>
    <mergeCell ref="F47:I47"/>
    <mergeCell ref="B50:C50"/>
    <mergeCell ref="G50:H50"/>
  </mergeCells>
  <dataValidations count="16">
    <dataValidation allowBlank="1" showInputMessage="1" showErrorMessage="1" prompt="Monto ejecutado en el trimestre" sqref="H28:H30"/>
    <dataValidation allowBlank="1" showInputMessage="1" showErrorMessage="1" prompt="Meta alcanzada en el trimestre" sqref="G28:G30"/>
    <dataValidation allowBlank="1" showInputMessage="1" showErrorMessage="1" prompt="Monto presupuestado para el producto" sqref="D28:D30 E29:F30 F28"/>
    <dataValidation allowBlank="1" showInputMessage="1" showErrorMessage="1" prompt="Meta anual del indicador" sqref="C28:C30 E28"/>
    <dataValidation allowBlank="1" showInputMessage="1" showErrorMessage="1" prompt="Nombre del indicador" sqref="B28:B30"/>
    <dataValidation allowBlank="1" showInputMessage="1" showErrorMessage="1" prompt="Nombre de cada producto" sqref="A28:A30"/>
    <dataValidation allowBlank="1" showInputMessage="1" showErrorMessage="1" prompt="¿En qué consiste el programa?" sqref="B19:J19"/>
    <dataValidation allowBlank="1" showInputMessage="1" showErrorMessage="1" prompt="Presupuesto del programa" sqref="A25:C25 F25"/>
    <dataValidation allowBlank="1" showInputMessage="1" showErrorMessage="1" prompt="Oportunidades de mejora identificadas" sqref="A39:J40"/>
    <dataValidation allowBlank="1" showInputMessage="1" showErrorMessage="1" prompt="De existir desvío, explicar razones." sqref="B36:J36"/>
    <dataValidation allowBlank="1" showInputMessage="1" showErrorMessage="1" prompt="1. Describir lo plasmado en el presupuesto_x000a_2. Describir lo alcanzado en términos financieros y de producción " sqref="B35:J35"/>
    <dataValidation allowBlank="1" showInputMessage="1" showErrorMessage="1" prompt="¿En qué consiste el producto? su objetivo" sqref="B34"/>
    <dataValidation allowBlank="1" showInputMessage="1" showErrorMessage="1" prompt="Nombre del producto" sqref="B33:J33"/>
    <dataValidation allowBlank="1" showInputMessage="1" showErrorMessage="1" prompt="¿A quién va dirigido el programa?, ¿qué característica tiene esta población que requiere ser beneficiada?" sqref="B20:J20"/>
    <dataValidation allowBlank="1" showInputMessage="1" prompt="Nombre del capítulo" sqref="B8:J10"/>
    <dataValidation allowBlank="1" sqref="A8"/>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ignoredErrors>
    <ignoredError sqref="J29" unlocked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topLeftCell="A30" zoomScaleNormal="100" workbookViewId="0">
      <selection activeCell="AF14" sqref="AF14"/>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101" t="s">
        <v>83</v>
      </c>
      <c r="C1" s="102"/>
      <c r="D1" s="102"/>
      <c r="E1" s="102"/>
      <c r="F1" s="102"/>
      <c r="G1" s="102"/>
      <c r="H1" s="102"/>
      <c r="I1" s="102"/>
      <c r="J1" s="103"/>
      <c r="K1" s="2"/>
    </row>
    <row r="2" spans="1:11" ht="27.75" customHeight="1" thickBot="1" x14ac:dyDescent="0.3">
      <c r="A2" s="3"/>
      <c r="B2" s="104" t="s">
        <v>0</v>
      </c>
      <c r="C2" s="105"/>
      <c r="D2" s="104" t="s">
        <v>1</v>
      </c>
      <c r="E2" s="106"/>
      <c r="F2" s="106"/>
      <c r="G2" s="105"/>
      <c r="H2" s="107"/>
      <c r="I2" s="4" t="s">
        <v>2</v>
      </c>
      <c r="J2" s="5" t="s">
        <v>3</v>
      </c>
      <c r="K2" s="2"/>
    </row>
    <row r="3" spans="1:11" ht="27.75" customHeight="1" thickBot="1" x14ac:dyDescent="0.3">
      <c r="A3" s="6"/>
      <c r="B3" s="108" t="s">
        <v>4</v>
      </c>
      <c r="C3" s="109"/>
      <c r="D3" s="108"/>
      <c r="E3" s="109"/>
      <c r="F3" s="109"/>
      <c r="G3" s="109"/>
      <c r="H3" s="110"/>
      <c r="I3" s="7">
        <v>45846</v>
      </c>
      <c r="J3" s="8"/>
      <c r="K3" s="2"/>
    </row>
    <row r="4" spans="1:11" ht="27.75" customHeight="1" x14ac:dyDescent="0.25">
      <c r="A4" s="111"/>
      <c r="B4" s="112"/>
      <c r="C4" s="112"/>
      <c r="D4" s="113"/>
      <c r="E4" s="113"/>
      <c r="F4" s="113"/>
      <c r="G4" s="113"/>
      <c r="H4" s="113"/>
      <c r="I4" s="112"/>
      <c r="J4" s="114"/>
      <c r="K4" s="2"/>
    </row>
    <row r="5" spans="1:11" ht="27.75" customHeight="1" x14ac:dyDescent="0.25">
      <c r="A5" s="115"/>
      <c r="B5" s="116"/>
      <c r="C5" s="116"/>
      <c r="D5" s="116"/>
      <c r="E5" s="116"/>
      <c r="F5" s="116"/>
      <c r="G5" s="116"/>
      <c r="H5" s="116"/>
      <c r="I5" s="116"/>
      <c r="J5" s="117"/>
      <c r="K5" s="2"/>
    </row>
    <row r="6" spans="1:11" ht="27.75" customHeight="1" x14ac:dyDescent="0.25">
      <c r="A6" s="62" t="s">
        <v>5</v>
      </c>
      <c r="B6" s="63"/>
      <c r="C6" s="63"/>
      <c r="D6" s="63"/>
      <c r="E6" s="63"/>
      <c r="F6" s="63"/>
      <c r="G6" s="63"/>
      <c r="H6" s="63"/>
      <c r="I6" s="63"/>
      <c r="J6" s="64"/>
      <c r="K6" s="2"/>
    </row>
    <row r="7" spans="1:11" ht="27.75" customHeight="1" x14ac:dyDescent="0.25">
      <c r="A7" s="51" t="s">
        <v>6</v>
      </c>
      <c r="B7" s="52"/>
      <c r="C7" s="52"/>
      <c r="D7" s="52"/>
      <c r="E7" s="52"/>
      <c r="F7" s="52"/>
      <c r="G7" s="52"/>
      <c r="H7" s="52"/>
      <c r="I7" s="52"/>
      <c r="J7" s="53"/>
      <c r="K7" s="2"/>
    </row>
    <row r="8" spans="1:11" ht="27.75" customHeight="1" x14ac:dyDescent="0.25">
      <c r="A8" s="9" t="s">
        <v>7</v>
      </c>
      <c r="B8" s="98" t="s">
        <v>8</v>
      </c>
      <c r="C8" s="99"/>
      <c r="D8" s="99"/>
      <c r="E8" s="99"/>
      <c r="F8" s="99"/>
      <c r="G8" s="99"/>
      <c r="H8" s="99"/>
      <c r="I8" s="99"/>
      <c r="J8" s="100"/>
      <c r="K8" s="2"/>
    </row>
    <row r="9" spans="1:11" ht="27.75" customHeight="1" x14ac:dyDescent="0.25">
      <c r="A9" s="10" t="s">
        <v>9</v>
      </c>
      <c r="B9" s="98" t="s">
        <v>10</v>
      </c>
      <c r="C9" s="99"/>
      <c r="D9" s="99"/>
      <c r="E9" s="99"/>
      <c r="F9" s="99"/>
      <c r="G9" s="99"/>
      <c r="H9" s="99"/>
      <c r="I9" s="99"/>
      <c r="J9" s="100"/>
      <c r="K9" s="2"/>
    </row>
    <row r="10" spans="1:11" ht="20.25" customHeight="1" x14ac:dyDescent="0.25">
      <c r="A10" s="10" t="s">
        <v>11</v>
      </c>
      <c r="B10" s="98" t="s">
        <v>12</v>
      </c>
      <c r="C10" s="99"/>
      <c r="D10" s="99"/>
      <c r="E10" s="99"/>
      <c r="F10" s="99"/>
      <c r="G10" s="99"/>
      <c r="H10" s="99"/>
      <c r="I10" s="99"/>
      <c r="J10" s="100"/>
      <c r="K10" s="2"/>
    </row>
    <row r="11" spans="1:11" ht="42" customHeight="1" x14ac:dyDescent="0.25">
      <c r="A11" s="9" t="s">
        <v>13</v>
      </c>
      <c r="B11" s="90" t="s">
        <v>14</v>
      </c>
      <c r="C11" s="91"/>
      <c r="D11" s="91"/>
      <c r="E11" s="91"/>
      <c r="F11" s="91"/>
      <c r="G11" s="91"/>
      <c r="H11" s="91"/>
      <c r="I11" s="91"/>
      <c r="J11" s="92"/>
    </row>
    <row r="12" spans="1:11" ht="27.75" customHeight="1" x14ac:dyDescent="0.25">
      <c r="A12" s="9" t="s">
        <v>15</v>
      </c>
      <c r="B12" s="90" t="s">
        <v>16</v>
      </c>
      <c r="C12" s="91"/>
      <c r="D12" s="91"/>
      <c r="E12" s="91"/>
      <c r="F12" s="91"/>
      <c r="G12" s="91"/>
      <c r="H12" s="91"/>
      <c r="I12" s="91"/>
      <c r="J12" s="92"/>
    </row>
    <row r="13" spans="1:11" ht="27.75" customHeight="1" x14ac:dyDescent="0.25">
      <c r="A13" s="62" t="s">
        <v>17</v>
      </c>
      <c r="B13" s="63"/>
      <c r="C13" s="63"/>
      <c r="D13" s="63"/>
      <c r="E13" s="63"/>
      <c r="F13" s="63"/>
      <c r="G13" s="63"/>
      <c r="H13" s="63"/>
      <c r="I13" s="63"/>
      <c r="J13" s="64"/>
    </row>
    <row r="14" spans="1:11" ht="27.75" customHeight="1" x14ac:dyDescent="0.25">
      <c r="A14" s="9" t="s">
        <v>18</v>
      </c>
      <c r="B14" s="12">
        <v>3</v>
      </c>
      <c r="C14" s="93" t="str">
        <f>IFERROR(VLOOKUP(B14,'[1]Validacion datos'!A2:B5,2,FALSE),"")</f>
        <v>DESARROLLO PRODUCTIVO</v>
      </c>
      <c r="D14" s="93"/>
      <c r="E14" s="93"/>
      <c r="F14" s="93"/>
      <c r="G14" s="93"/>
      <c r="H14" s="93"/>
      <c r="I14" s="93"/>
      <c r="J14" s="93"/>
    </row>
    <row r="15" spans="1:11" ht="27.75" customHeight="1" x14ac:dyDescent="0.25">
      <c r="A15" s="9" t="s">
        <v>19</v>
      </c>
      <c r="B15" s="13">
        <v>3.4</v>
      </c>
      <c r="C15" s="93" t="str">
        <f>IFERROR(VLOOKUP(B15,'[1]Validacion datos'!A8:B26,2,FALSE),"")</f>
        <v>Empleos suficientes y dignos</v>
      </c>
      <c r="D15" s="93"/>
      <c r="E15" s="93"/>
      <c r="F15" s="93"/>
      <c r="G15" s="93"/>
      <c r="H15" s="93"/>
      <c r="I15" s="93"/>
      <c r="J15" s="93"/>
    </row>
    <row r="16" spans="1:11" ht="48.75" customHeight="1" x14ac:dyDescent="0.25">
      <c r="A16" s="14" t="s">
        <v>20</v>
      </c>
      <c r="B16" s="15" t="s">
        <v>21</v>
      </c>
      <c r="C16" s="94"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4"/>
      <c r="E16" s="94"/>
      <c r="F16" s="94"/>
      <c r="G16" s="94"/>
      <c r="H16" s="94"/>
      <c r="I16" s="94"/>
      <c r="J16" s="94"/>
    </row>
    <row r="17" spans="1:11" ht="27.75" customHeight="1" x14ac:dyDescent="0.25">
      <c r="A17" s="62" t="s">
        <v>22</v>
      </c>
      <c r="B17" s="63"/>
      <c r="C17" s="63"/>
      <c r="D17" s="63"/>
      <c r="E17" s="63"/>
      <c r="F17" s="63"/>
      <c r="G17" s="63"/>
      <c r="H17" s="63"/>
      <c r="I17" s="63"/>
      <c r="J17" s="64"/>
    </row>
    <row r="18" spans="1:11" ht="27.75" customHeight="1" x14ac:dyDescent="0.25">
      <c r="A18" s="45" t="s">
        <v>23</v>
      </c>
      <c r="B18" s="118" t="s">
        <v>24</v>
      </c>
      <c r="C18" s="118"/>
      <c r="D18" s="118"/>
      <c r="E18" s="118"/>
      <c r="F18" s="118"/>
      <c r="G18" s="118"/>
      <c r="H18" s="118"/>
      <c r="I18" s="118"/>
      <c r="J18" s="119"/>
    </row>
    <row r="19" spans="1:11" ht="84" customHeight="1" x14ac:dyDescent="0.25">
      <c r="A19" s="44" t="s">
        <v>25</v>
      </c>
      <c r="B19" s="54" t="s">
        <v>26</v>
      </c>
      <c r="C19" s="54"/>
      <c r="D19" s="54"/>
      <c r="E19" s="54"/>
      <c r="F19" s="54"/>
      <c r="G19" s="54"/>
      <c r="H19" s="54"/>
      <c r="I19" s="54"/>
      <c r="J19" s="55"/>
    </row>
    <row r="20" spans="1:11" ht="37.5" customHeight="1" x14ac:dyDescent="0.25">
      <c r="A20" s="14" t="s">
        <v>27</v>
      </c>
      <c r="B20" s="90" t="s">
        <v>28</v>
      </c>
      <c r="C20" s="90"/>
      <c r="D20" s="90"/>
      <c r="E20" s="90"/>
      <c r="F20" s="90"/>
      <c r="G20" s="90"/>
      <c r="H20" s="90"/>
      <c r="I20" s="90"/>
      <c r="J20" s="95"/>
    </row>
    <row r="21" spans="1:11" ht="38.25" customHeight="1" x14ac:dyDescent="0.25">
      <c r="A21" s="14" t="s">
        <v>29</v>
      </c>
      <c r="B21" s="90" t="s">
        <v>16</v>
      </c>
      <c r="C21" s="91"/>
      <c r="D21" s="91"/>
      <c r="E21" s="91"/>
      <c r="F21" s="91"/>
      <c r="G21" s="91"/>
      <c r="H21" s="91"/>
      <c r="I21" s="91"/>
      <c r="J21" s="92"/>
      <c r="K21" s="2"/>
    </row>
    <row r="22" spans="1:11" ht="27.75" customHeight="1" x14ac:dyDescent="0.25">
      <c r="A22" s="62" t="s">
        <v>30</v>
      </c>
      <c r="B22" s="63"/>
      <c r="C22" s="63"/>
      <c r="D22" s="63"/>
      <c r="E22" s="63"/>
      <c r="F22" s="63"/>
      <c r="G22" s="63"/>
      <c r="H22" s="63"/>
      <c r="I22" s="63"/>
      <c r="J22" s="64"/>
    </row>
    <row r="23" spans="1:11" ht="27.75" customHeight="1" x14ac:dyDescent="0.25">
      <c r="A23" s="51" t="s">
        <v>31</v>
      </c>
      <c r="B23" s="52"/>
      <c r="C23" s="52"/>
      <c r="D23" s="52"/>
      <c r="E23" s="52"/>
      <c r="F23" s="52"/>
      <c r="G23" s="52"/>
      <c r="H23" s="52"/>
      <c r="I23" s="52"/>
      <c r="J23" s="53"/>
      <c r="K23" s="2"/>
    </row>
    <row r="24" spans="1:11" ht="27.75" customHeight="1" x14ac:dyDescent="0.25">
      <c r="A24" s="72" t="s">
        <v>32</v>
      </c>
      <c r="B24" s="73"/>
      <c r="C24" s="74" t="s">
        <v>33</v>
      </c>
      <c r="D24" s="75"/>
      <c r="E24" s="75"/>
      <c r="F24" s="75" t="s">
        <v>34</v>
      </c>
      <c r="G24" s="75"/>
      <c r="H24" s="73"/>
      <c r="I24" s="74" t="s">
        <v>35</v>
      </c>
      <c r="J24" s="76"/>
    </row>
    <row r="25" spans="1:11" ht="27.75" customHeight="1" x14ac:dyDescent="0.25">
      <c r="A25" s="77"/>
      <c r="B25" s="78"/>
      <c r="C25" s="79"/>
      <c r="D25" s="80"/>
      <c r="E25" s="81"/>
      <c r="F25" s="79"/>
      <c r="G25" s="80"/>
      <c r="H25" s="81"/>
      <c r="I25" s="82">
        <f>IF(G25&gt;0,G25/C25,0)</f>
        <v>0</v>
      </c>
      <c r="J25" s="83"/>
    </row>
    <row r="26" spans="1:11" ht="27.75" customHeight="1" x14ac:dyDescent="0.25">
      <c r="A26" s="51" t="s">
        <v>36</v>
      </c>
      <c r="B26" s="52"/>
      <c r="C26" s="52"/>
      <c r="D26" s="52"/>
      <c r="E26" s="52"/>
      <c r="F26" s="52"/>
      <c r="G26" s="52"/>
      <c r="H26" s="52"/>
      <c r="I26" s="52"/>
      <c r="J26" s="53"/>
      <c r="K26" s="2"/>
    </row>
    <row r="27" spans="1:11" ht="27.75" customHeight="1" x14ac:dyDescent="0.25">
      <c r="A27" s="18"/>
      <c r="B27"/>
      <c r="C27" s="84" t="s">
        <v>37</v>
      </c>
      <c r="D27" s="85"/>
      <c r="E27" s="84" t="s">
        <v>75</v>
      </c>
      <c r="F27" s="85"/>
      <c r="G27" s="84" t="s">
        <v>76</v>
      </c>
      <c r="H27" s="84"/>
      <c r="I27" s="84" t="s">
        <v>38</v>
      </c>
      <c r="J27" s="86"/>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42">
        <v>6285</v>
      </c>
      <c r="B29" s="22"/>
      <c r="C29" s="23">
        <v>866306</v>
      </c>
      <c r="D29" s="24">
        <v>4546250582</v>
      </c>
      <c r="E29" s="41">
        <v>354528</v>
      </c>
      <c r="F29" s="24">
        <f t="shared" ref="F29" si="0">1271293284.58+715346930.5</f>
        <v>1986640215.0799999</v>
      </c>
      <c r="G29" s="46">
        <v>488710</v>
      </c>
      <c r="H29" s="24">
        <v>2213233457.6199999</v>
      </c>
      <c r="I29" s="25">
        <f>Tabla1[[#This Row],[Física 
(E)]]/Tabla1[[#This Row],[Física
(C)]]</f>
        <v>1.3784806841772723</v>
      </c>
      <c r="J29" s="26">
        <f>Tabla1[[#This Row],[Financiera 
 (F)]]/Tabla1[[#This Row],[Financiera
(D)]]</f>
        <v>1.1140585199171935</v>
      </c>
    </row>
    <row r="30" spans="1:11" ht="27.75" customHeight="1" x14ac:dyDescent="0.25">
      <c r="A30" s="27"/>
      <c r="B30" s="28"/>
      <c r="C30" s="29"/>
      <c r="D30" s="30"/>
      <c r="E30" s="30"/>
      <c r="F30" s="30"/>
      <c r="G30" s="31"/>
      <c r="H30" s="30"/>
      <c r="I30" s="25"/>
      <c r="J30" s="26"/>
    </row>
    <row r="31" spans="1:11" ht="27.75" customHeight="1" x14ac:dyDescent="0.25">
      <c r="A31" s="62" t="s">
        <v>49</v>
      </c>
      <c r="B31" s="63"/>
      <c r="C31" s="63"/>
      <c r="D31" s="63"/>
      <c r="E31" s="63"/>
      <c r="F31" s="63"/>
      <c r="G31" s="63"/>
      <c r="H31" s="63"/>
      <c r="I31" s="63"/>
      <c r="J31" s="64"/>
    </row>
    <row r="32" spans="1:11" ht="27.75" customHeight="1" x14ac:dyDescent="0.25">
      <c r="A32" s="51" t="s">
        <v>50</v>
      </c>
      <c r="B32" s="52"/>
      <c r="C32" s="52"/>
      <c r="D32" s="52"/>
      <c r="E32" s="52"/>
      <c r="F32" s="52"/>
      <c r="G32" s="52"/>
      <c r="H32" s="52"/>
      <c r="I32" s="52"/>
      <c r="J32" s="53"/>
      <c r="K32" s="2"/>
    </row>
    <row r="33" spans="1:29" ht="27.75" customHeight="1" x14ac:dyDescent="0.25">
      <c r="A33" s="33" t="s">
        <v>51</v>
      </c>
      <c r="B33" s="90" t="s">
        <v>69</v>
      </c>
      <c r="C33" s="90"/>
      <c r="D33" s="90"/>
      <c r="E33" s="90"/>
      <c r="F33" s="90"/>
      <c r="G33" s="90"/>
      <c r="H33" s="90"/>
      <c r="I33" s="90"/>
      <c r="J33" s="95"/>
    </row>
    <row r="34" spans="1:29" ht="46.5" customHeight="1" x14ac:dyDescent="0.25">
      <c r="A34" s="35" t="s">
        <v>52</v>
      </c>
      <c r="B34" s="118" t="s">
        <v>70</v>
      </c>
      <c r="C34" s="118"/>
      <c r="D34" s="118"/>
      <c r="E34" s="118"/>
      <c r="F34" s="118"/>
      <c r="G34" s="118"/>
      <c r="H34" s="118"/>
      <c r="I34" s="118"/>
      <c r="J34" s="119"/>
    </row>
    <row r="35" spans="1:29" ht="81" customHeight="1" x14ac:dyDescent="0.25">
      <c r="A35" s="32" t="s">
        <v>54</v>
      </c>
      <c r="B35" s="120" t="s">
        <v>80</v>
      </c>
      <c r="C35" s="120"/>
      <c r="D35" s="120"/>
      <c r="E35" s="120"/>
      <c r="F35" s="120"/>
      <c r="G35" s="120"/>
      <c r="H35" s="120"/>
      <c r="I35" s="120"/>
      <c r="J35" s="121"/>
      <c r="K35" s="39"/>
      <c r="L35" s="39"/>
      <c r="M35" s="39"/>
      <c r="N35" s="39"/>
      <c r="O35" s="39"/>
      <c r="P35" s="39"/>
      <c r="Q35" s="39"/>
      <c r="R35" s="39"/>
      <c r="S35" s="39"/>
      <c r="T35" s="39"/>
      <c r="U35" s="39"/>
      <c r="V35" s="39"/>
      <c r="W35" s="39"/>
      <c r="X35" s="39"/>
      <c r="Y35" s="39"/>
      <c r="Z35" s="39"/>
      <c r="AA35" s="39"/>
      <c r="AB35" s="39"/>
      <c r="AC35" s="40"/>
    </row>
    <row r="36" spans="1:29" ht="81.75" customHeight="1" x14ac:dyDescent="0.25">
      <c r="A36" s="33" t="s">
        <v>55</v>
      </c>
      <c r="B36" s="122" t="s">
        <v>82</v>
      </c>
      <c r="C36" s="122"/>
      <c r="D36" s="122"/>
      <c r="E36" s="122"/>
      <c r="F36" s="122"/>
      <c r="G36" s="122"/>
      <c r="H36" s="122"/>
      <c r="I36" s="122"/>
      <c r="J36" s="59"/>
    </row>
    <row r="37" spans="1:29" ht="27.75" customHeight="1" x14ac:dyDescent="0.25">
      <c r="A37" s="62" t="s">
        <v>56</v>
      </c>
      <c r="B37" s="63"/>
      <c r="C37" s="63"/>
      <c r="D37" s="63"/>
      <c r="E37" s="63"/>
      <c r="F37" s="63"/>
      <c r="G37" s="63"/>
      <c r="H37" s="63"/>
      <c r="I37" s="63"/>
      <c r="J37" s="64"/>
    </row>
    <row r="38" spans="1:29" ht="27.75" customHeight="1" x14ac:dyDescent="0.25">
      <c r="A38" s="65" t="s">
        <v>57</v>
      </c>
      <c r="B38" s="66"/>
      <c r="C38" s="66"/>
      <c r="D38" s="66"/>
      <c r="E38" s="66"/>
      <c r="F38" s="66"/>
      <c r="G38" s="66"/>
      <c r="H38" s="66"/>
      <c r="I38" s="66"/>
      <c r="J38" s="67"/>
      <c r="K38" s="2"/>
    </row>
    <row r="39" spans="1:29" ht="28.5" customHeight="1" x14ac:dyDescent="0.25">
      <c r="A39" s="68" t="s">
        <v>71</v>
      </c>
      <c r="B39" s="69"/>
      <c r="C39" s="69"/>
      <c r="D39" s="69"/>
      <c r="E39" s="69"/>
      <c r="F39" s="69"/>
      <c r="G39" s="69"/>
      <c r="H39" s="69"/>
      <c r="I39" s="69"/>
      <c r="J39" s="70"/>
    </row>
    <row r="40" spans="1:29" ht="27.75" customHeight="1" x14ac:dyDescent="0.25">
      <c r="A40" s="36"/>
      <c r="B40" s="36"/>
      <c r="C40" s="36"/>
      <c r="D40" s="36"/>
      <c r="E40" s="36"/>
      <c r="F40" s="36"/>
      <c r="G40" s="36"/>
      <c r="H40" s="36"/>
      <c r="I40" s="36"/>
      <c r="J40" s="36"/>
    </row>
    <row r="41" spans="1:29" ht="27.75" customHeight="1" x14ac:dyDescent="0.25">
      <c r="A41" s="71" t="s">
        <v>58</v>
      </c>
      <c r="B41" s="71"/>
      <c r="C41" s="71"/>
      <c r="D41" s="71"/>
      <c r="E41" s="71"/>
      <c r="F41" s="71"/>
      <c r="G41" s="71"/>
      <c r="H41" s="71"/>
      <c r="I41" s="71"/>
      <c r="J41" s="71"/>
    </row>
    <row r="42" spans="1:29" ht="15" customHeight="1" x14ac:dyDescent="0.25"/>
    <row r="43" spans="1:29" ht="15" hidden="1" customHeight="1" x14ac:dyDescent="0.25"/>
    <row r="44" spans="1:29" ht="15" hidden="1" customHeight="1" x14ac:dyDescent="0.25"/>
    <row r="45" spans="1:29" ht="15" x14ac:dyDescent="0.25">
      <c r="B45" s="48" t="s">
        <v>59</v>
      </c>
      <c r="C45" s="48"/>
      <c r="G45" s="48" t="s">
        <v>60</v>
      </c>
      <c r="H45" s="48"/>
    </row>
    <row r="46" spans="1:29" ht="15" x14ac:dyDescent="0.25"/>
    <row r="47" spans="1:29" ht="15" x14ac:dyDescent="0.25">
      <c r="A47" s="37"/>
      <c r="B47" s="50"/>
      <c r="C47" s="50"/>
      <c r="D47" s="37"/>
      <c r="F47" s="37"/>
      <c r="G47" s="37"/>
      <c r="H47" s="37"/>
      <c r="I47" s="37"/>
    </row>
    <row r="48" spans="1:29" ht="15" x14ac:dyDescent="0.25">
      <c r="B48" s="49" t="s">
        <v>61</v>
      </c>
      <c r="C48" s="49"/>
      <c r="G48" s="47" t="s">
        <v>62</v>
      </c>
      <c r="H48" s="47"/>
    </row>
    <row r="49" spans="1:9" ht="15" x14ac:dyDescent="0.25">
      <c r="A49" s="48" t="s">
        <v>63</v>
      </c>
      <c r="B49" s="48"/>
      <c r="C49" s="48"/>
      <c r="D49" s="48"/>
      <c r="F49" s="48" t="s">
        <v>64</v>
      </c>
      <c r="G49" s="48"/>
      <c r="H49" s="48"/>
      <c r="I49" s="48"/>
    </row>
    <row r="50" spans="1:9" ht="15" x14ac:dyDescent="0.25"/>
    <row r="51" spans="1:9" ht="6" customHeight="1" x14ac:dyDescent="0.25"/>
    <row r="52" spans="1:9" ht="15" x14ac:dyDescent="0.25">
      <c r="B52" s="48" t="s">
        <v>65</v>
      </c>
      <c r="C52" s="48"/>
      <c r="G52" s="48" t="s">
        <v>65</v>
      </c>
      <c r="H52" s="48"/>
    </row>
    <row r="53" spans="1:9" ht="15" x14ac:dyDescent="0.25">
      <c r="B53" s="38"/>
      <c r="C53" s="38"/>
    </row>
    <row r="54" spans="1:9" ht="15" x14ac:dyDescent="0.25">
      <c r="A54" s="37"/>
      <c r="B54" s="37"/>
      <c r="C54" s="37"/>
      <c r="D54" s="37"/>
      <c r="F54" s="37"/>
      <c r="G54" s="37"/>
      <c r="H54" s="37"/>
      <c r="I54" s="37"/>
    </row>
    <row r="55" spans="1:9" ht="15" x14ac:dyDescent="0.25">
      <c r="B55" s="47" t="s">
        <v>73</v>
      </c>
      <c r="C55" s="47"/>
      <c r="G55" s="47" t="s">
        <v>66</v>
      </c>
      <c r="H55" s="47"/>
    </row>
    <row r="56" spans="1:9" ht="15" x14ac:dyDescent="0.25">
      <c r="B56" s="11" t="s">
        <v>67</v>
      </c>
      <c r="F56" s="48" t="s">
        <v>68</v>
      </c>
      <c r="G56" s="48"/>
      <c r="H56" s="48"/>
      <c r="I56" s="48"/>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7:C47"/>
    <mergeCell ref="A32:J32"/>
    <mergeCell ref="B33:J33"/>
    <mergeCell ref="B34:J34"/>
    <mergeCell ref="B35:J35"/>
    <mergeCell ref="B36:J36"/>
    <mergeCell ref="A37:J37"/>
    <mergeCell ref="A38:J38"/>
    <mergeCell ref="A39:J39"/>
    <mergeCell ref="A41:J41"/>
    <mergeCell ref="B45:C45"/>
    <mergeCell ref="G45:H45"/>
    <mergeCell ref="B55:C55"/>
    <mergeCell ref="G55:H55"/>
    <mergeCell ref="F56:I56"/>
    <mergeCell ref="B48:C48"/>
    <mergeCell ref="G48:H48"/>
    <mergeCell ref="A49:D49"/>
    <mergeCell ref="F49:I49"/>
    <mergeCell ref="B52:C52"/>
    <mergeCell ref="G52:H52"/>
  </mergeCells>
  <dataValidations count="15">
    <dataValidation allowBlank="1" sqref="A8"/>
    <dataValidation allowBlank="1" showInputMessage="1" prompt="Nombre del capítulo" sqref="B8:J10"/>
    <dataValidation allowBlank="1" showInputMessage="1" showErrorMessage="1" prompt="¿A quién va dirigido el programa?, ¿qué característica tiene esta población que requiere ser beneficiada?" sqref="B20:J20"/>
    <dataValidation allowBlank="1" showInputMessage="1" showErrorMessage="1" prompt="¿En qué consiste el producto? su objetivo" sqref="B33:J34"/>
    <dataValidation allowBlank="1" showInputMessage="1" showErrorMessage="1" prompt="1. Describir lo plasmado en el presupuesto_x000a_2. Describir lo alcanzado en términos financieros y de producción " sqref="B35"/>
    <dataValidation allowBlank="1" showInputMessage="1" showErrorMessage="1" prompt="De existir desvío, explicar razones." sqref="B36:J36"/>
    <dataValidation allowBlank="1" showInputMessage="1" showErrorMessage="1" prompt="Oportunidades de mejora identificadas" sqref="A39:J40"/>
    <dataValidation allowBlank="1" showInputMessage="1" showErrorMessage="1" prompt="Presupuesto del programa" sqref="A25:C25 F25"/>
    <dataValidation allowBlank="1" showInputMessage="1" showErrorMessage="1" prompt="¿En qué consiste el programa?" sqref="B19:J19"/>
    <dataValidation allowBlank="1" showInputMessage="1" showErrorMessage="1" prompt="Nombre de cada producto" sqref="A28:A30"/>
    <dataValidation allowBlank="1" showInputMessage="1" showErrorMessage="1" prompt="Nombre del indicador" sqref="B28:B30"/>
    <dataValidation allowBlank="1" showInputMessage="1" showErrorMessage="1" prompt="Meta anual del indicador" sqref="C28:C30 E28"/>
    <dataValidation allowBlank="1" showInputMessage="1" showErrorMessage="1" prompt="Monto presupuestado para el producto" sqref="D28:D30 E29:F30 F28"/>
    <dataValidation allowBlank="1" showInputMessage="1" showErrorMessage="1" prompt="Meta alcanzada en el trimestre" sqref="G28:G30"/>
    <dataValidation allowBlank="1" showInputMessage="1" showErrorMessage="1" prompt="Monto ejecutado en el trimestre" sqref="H28:H30"/>
  </dataValidations>
  <printOptions horizontalCentered="1"/>
  <pageMargins left="0" right="0" top="0" bottom="0" header="0" footer="0"/>
  <pageSetup fitToHeight="0"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Themis Yocasta Perez Moquete</cp:lastModifiedBy>
  <cp:lastPrinted>2025-07-14T17:51:58Z</cp:lastPrinted>
  <dcterms:created xsi:type="dcterms:W3CDTF">2022-08-12T19:47:57Z</dcterms:created>
  <dcterms:modified xsi:type="dcterms:W3CDTF">2025-07-15T16:43:43Z</dcterms:modified>
</cp:coreProperties>
</file>