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MAYO\FINANZAS\"/>
    </mc:Choice>
  </mc:AlternateContent>
  <bookViews>
    <workbookView xWindow="0" yWindow="0" windowWidth="20490" windowHeight="9045"/>
  </bookViews>
  <sheets>
    <sheet name="P2 Presupuesto Aprobado-Ejec   " sheetId="2" r:id="rId1"/>
  </sheets>
  <definedNames>
    <definedName name="_xlnm.Print_Area" localSheetId="0">'P2 Presupuesto Aprobado-Ejec   '!$A$1:$P$108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2" l="1"/>
  <c r="E34" i="2"/>
  <c r="E54" i="2" l="1"/>
  <c r="E38" i="2"/>
  <c r="E28" i="2"/>
  <c r="E23" i="2"/>
  <c r="E19" i="2"/>
  <c r="E14" i="2"/>
  <c r="E13" i="2"/>
  <c r="E12" i="2"/>
  <c r="P23" i="2" l="1"/>
  <c r="H84" i="2" l="1"/>
  <c r="I84" i="2"/>
  <c r="F84" i="2" l="1"/>
  <c r="E84" i="2" l="1"/>
  <c r="P28" i="2" l="1"/>
  <c r="P18" i="2"/>
  <c r="P20" i="2"/>
  <c r="P19" i="2"/>
  <c r="P13" i="2"/>
  <c r="P14" i="2"/>
  <c r="P15" i="2"/>
  <c r="P16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35" i="2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2" i="2"/>
  <c r="P21" i="2"/>
  <c r="J84" i="2"/>
  <c r="P12" i="2" l="1"/>
  <c r="P84" i="2" s="1"/>
  <c r="D84" i="2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<sst xmlns="http://schemas.openxmlformats.org/spreadsheetml/2006/main" count="101" uniqueCount="101">
  <si>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</si>
  <si>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</si>
  <si>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</si>
  <si>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</si>
  <si>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</si>
  <si>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</si>
  <si>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</si>
  <si>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</si>
  <si>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</si>
  <si>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</si>
  <si>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</si>
  <si>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</si>
  <si>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</si>
  <si>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</si>
  <si>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</si>
  <si>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</si>
  <si>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</si>
  <si>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</si>
  <si>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</si>
  <si>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</si>
  <si>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</si>
  <si>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</si>
  <si>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</si>
  <si>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</si>
  <si>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</si>
  <si>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</si>
  <si>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</si>
  <si>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</si>
  <si>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</si>
  <si>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</si>
  <si>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</si>
  <si>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</si>
  <si>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</si>
  <si>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</si>
  <si>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</si>
  <si>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</si>
  <si>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</si>
  <si>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</si>
  <si>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</si>
  <si>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</si>
  <si>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</si>
  <si>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</si>
  <si>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</si>
  <si>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</si>
  <si>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</si>
  <si>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</si>
  <si>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</si>
  <si>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</si>
  <si>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</si>
  <si>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</si>
  <si>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</si>
  <si>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</si>
  <si>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</si>
  <si>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</si>
  <si>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</si>
  <si>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</si>
  <si>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</si>
  <si>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</si>
  <si>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</si>
  <si>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</si>
  <si>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</si>
  <si>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</si>
  <si>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</si>
  <si>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</si>
  <si>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</si>
  <si>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</si>
  <si>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</si>
  <si>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</si>
  <si>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</si>
  <si>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</si>
  <si>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</si>
  <si>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</si>
  <si>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</si>
  <si>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</si>
  <si>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</si>
  <si>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</si>
  <si>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</si>
  <si>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</si>
  <si>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</si>
  <si>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</si>
  <si>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</si>
  <si>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</si>
  <si>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</si>
  <si>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</si>
  <si>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</si>
  <si>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</si>
  <si>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</si>
  <si>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</si>
  <si>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</si>
  <si>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</si>
  <si>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</si>
  <si>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</si>
  <si>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</si>
  <si>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</si>
  <si>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</si>
  <si>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</si>
  <si>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</si>
  <si>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</si>
  <si>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</si>
  <si>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</si>
  <si>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Vilma M. Herasme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</si>
</sst>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Infotep2"/>
      <family val="2"/>
    </font>
    <font>
      <b/>
      <sz val="18"/>
      <color theme="1"/>
      <name val="Infotep2"/>
      <family val="2"/>
    </font>
    <font>
      <sz val="18"/>
      <color theme="1"/>
      <name val="Calibri"/>
      <family val="2"/>
      <scheme val="minor"/>
    </font>
    <font>
      <b/>
      <sz val="18"/>
      <name val="Infotep2"/>
      <family val="2"/>
    </font>
    <font>
      <b/>
      <sz val="18"/>
      <color rgb="FF000000"/>
      <name val="Infotep2"/>
      <family val="2"/>
    </font>
    <font>
      <b/>
      <sz val="18"/>
      <color theme="0"/>
      <name val="Infotep2"/>
      <family val="2"/>
    </font>
    <font>
      <b/>
      <sz val="20"/>
      <color theme="1"/>
      <name val="Infotep2"/>
      <family val="2"/>
    </font>
    <font>
      <sz val="20"/>
      <color theme="1"/>
      <name val="Infotep2"/>
      <family val="2"/>
    </font>
    <font>
      <b/>
      <sz val="20"/>
      <name val="Infotep2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37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  <xf numFmtId="0" fontId="4" fillId="0" borderId="0" xfId="0" applyFont="1"/>
    <xf numFmtId="0" fontId="3" fillId="0" borderId="0" xfId="0" applyFont="1"/>
    <xf numFmtId="0" fontId="7" fillId="3" borderId="3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165" fontId="3" fillId="0" borderId="1" xfId="0" applyNumberFormat="1" applyFont="1" applyBorder="1"/>
    <xf numFmtId="0" fontId="3" fillId="0" borderId="0" xfId="0" applyFont="1" applyAlignment="1">
      <alignment horizontal="left" indent="1"/>
    </xf>
    <xf numFmtId="165" fontId="3" fillId="0" borderId="0" xfId="0" applyNumberFormat="1" applyFont="1"/>
    <xf numFmtId="0" fontId="2" fillId="0" borderId="0" xfId="0" applyFont="1" applyAlignment="1">
      <alignment horizontal="left" indent="2"/>
    </xf>
    <xf numFmtId="39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 applyFill="1" applyAlignment="1">
      <alignment horizontal="right" vertical="center" wrapText="1"/>
    </xf>
    <xf numFmtId="37" fontId="2" fillId="0" borderId="0" xfId="1" applyNumberFormat="1" applyFont="1" applyAlignment="1">
      <alignment horizontal="right" vertical="center" wrapText="1"/>
    </xf>
    <xf numFmtId="37" fontId="2" fillId="0" borderId="0" xfId="1" applyNumberFormat="1" applyFont="1" applyAlignment="1">
      <alignment horizontal="right"/>
    </xf>
    <xf numFmtId="37" fontId="2" fillId="0" borderId="0" xfId="1" applyNumberFormat="1" applyFont="1" applyAlignment="1"/>
    <xf numFmtId="37" fontId="2" fillId="0" borderId="0" xfId="1" applyNumberFormat="1" applyFont="1"/>
    <xf numFmtId="3" fontId="2" fillId="0" borderId="0" xfId="1" applyNumberFormat="1" applyFont="1" applyFill="1"/>
    <xf numFmtId="37" fontId="2" fillId="0" borderId="0" xfId="1" applyNumberFormat="1" applyFont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/>
    <xf numFmtId="37" fontId="2" fillId="0" borderId="0" xfId="1" applyNumberFormat="1" applyFont="1" applyFill="1" applyAlignment="1">
      <alignment vertical="center" wrapText="1"/>
    </xf>
    <xf numFmtId="37" fontId="2" fillId="0" borderId="0" xfId="1" applyNumberFormat="1" applyFont="1" applyFill="1" applyAlignment="1">
      <alignment horizontal="right" vertical="center" wrapText="1"/>
    </xf>
    <xf numFmtId="0" fontId="2" fillId="0" borderId="9" xfId="0" applyFont="1" applyBorder="1"/>
    <xf numFmtId="166" fontId="2" fillId="0" borderId="0" xfId="0" applyNumberFormat="1" applyFont="1" applyAlignment="1">
      <alignment vertical="center" wrapText="1"/>
    </xf>
    <xf numFmtId="166" fontId="2" fillId="0" borderId="0" xfId="0" applyNumberFormat="1" applyFont="1" applyAlignment="1">
      <alignment horizontal="right" vertical="center" wrapText="1"/>
    </xf>
    <xf numFmtId="0" fontId="2" fillId="0" borderId="0" xfId="0" applyFont="1" applyFill="1" applyAlignment="1">
      <alignment horizontal="left" indent="2"/>
    </xf>
    <xf numFmtId="39" fontId="2" fillId="0" borderId="0" xfId="0" applyNumberFormat="1" applyFont="1" applyFill="1"/>
    <xf numFmtId="165" fontId="2" fillId="0" borderId="0" xfId="0" applyNumberFormat="1" applyFont="1" applyFill="1"/>
    <xf numFmtId="4" fontId="2" fillId="0" borderId="0" xfId="0" applyNumberFormat="1" applyFont="1" applyFill="1"/>
    <xf numFmtId="0" fontId="2" fillId="0" borderId="0" xfId="0" applyFont="1" applyFill="1"/>
    <xf numFmtId="166" fontId="2" fillId="0" borderId="0" xfId="1" applyNumberFormat="1" applyFont="1" applyFill="1"/>
    <xf numFmtId="166" fontId="2" fillId="0" borderId="0" xfId="0" applyNumberFormat="1" applyFont="1"/>
    <xf numFmtId="166" fontId="2" fillId="5" borderId="0" xfId="0" applyNumberFormat="1" applyFont="1" applyFill="1" applyAlignment="1">
      <alignment horizontal="right" vertical="center" wrapText="1"/>
    </xf>
    <xf numFmtId="166" fontId="2" fillId="0" borderId="0" xfId="0" applyNumberFormat="1" applyFont="1" applyFill="1" applyAlignment="1">
      <alignment horizontal="center" vertical="center" wrapText="1"/>
    </xf>
    <xf numFmtId="164" fontId="2" fillId="0" borderId="0" xfId="1" applyFont="1" applyFill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left" wrapText="1" indent="2"/>
    </xf>
    <xf numFmtId="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5" borderId="0" xfId="0" applyNumberFormat="1" applyFont="1" applyFill="1" applyAlignment="1">
      <alignment vertical="center" wrapText="1"/>
    </xf>
    <xf numFmtId="166" fontId="2" fillId="0" borderId="0" xfId="0" applyNumberFormat="1" applyFont="1" applyFill="1" applyAlignment="1">
      <alignment vertical="center" wrapText="1"/>
    </xf>
    <xf numFmtId="0" fontId="2" fillId="0" borderId="0" xfId="0" applyFont="1" applyAlignment="1">
      <alignment horizontal="left" wrapText="1" indent="2"/>
    </xf>
    <xf numFmtId="166" fontId="2" fillId="0" borderId="0" xfId="0" applyNumberFormat="1" applyFont="1" applyAlignment="1">
      <alignment horizontal="left" vertical="center" wrapText="1"/>
    </xf>
    <xf numFmtId="166" fontId="2" fillId="0" borderId="0" xfId="0" applyNumberFormat="1" applyFont="1" applyFill="1" applyAlignment="1">
      <alignment horizontal="left" vertical="center" wrapText="1"/>
    </xf>
    <xf numFmtId="165" fontId="2" fillId="0" borderId="0" xfId="0" applyNumberFormat="1" applyFont="1" applyAlignment="1">
      <alignment horizontal="right"/>
    </xf>
    <xf numFmtId="165" fontId="3" fillId="0" borderId="0" xfId="0" applyNumberFormat="1" applyFont="1" applyFill="1"/>
    <xf numFmtId="166" fontId="2" fillId="0" borderId="0" xfId="0" applyNumberFormat="1" applyFont="1" applyFill="1"/>
    <xf numFmtId="165" fontId="3" fillId="0" borderId="1" xfId="0" applyNumberFormat="1" applyFont="1" applyFill="1" applyBorder="1"/>
    <xf numFmtId="4" fontId="3" fillId="0" borderId="1" xfId="0" applyNumberFormat="1" applyFont="1" applyBorder="1"/>
    <xf numFmtId="0" fontId="7" fillId="4" borderId="2" xfId="0" applyFont="1" applyFill="1" applyBorder="1" applyAlignment="1">
      <alignment vertical="center"/>
    </xf>
    <xf numFmtId="39" fontId="3" fillId="4" borderId="2" xfId="0" applyNumberFormat="1" applyFont="1" applyFill="1" applyBorder="1"/>
    <xf numFmtId="165" fontId="3" fillId="4" borderId="2" xfId="0" applyNumberFormat="1" applyFont="1" applyFill="1" applyBorder="1"/>
    <xf numFmtId="37" fontId="3" fillId="4" borderId="2" xfId="0" applyNumberFormat="1" applyFont="1" applyFill="1" applyBorder="1"/>
    <xf numFmtId="166" fontId="3" fillId="6" borderId="2" xfId="0" applyNumberFormat="1" applyFont="1" applyFill="1" applyBorder="1"/>
    <xf numFmtId="166" fontId="3" fillId="4" borderId="2" xfId="0" applyNumberFormat="1" applyFont="1" applyFill="1" applyBorder="1"/>
    <xf numFmtId="4" fontId="3" fillId="4" borderId="2" xfId="0" applyNumberFormat="1" applyFont="1" applyFill="1" applyBorder="1"/>
    <xf numFmtId="167" fontId="2" fillId="0" borderId="0" xfId="0" applyNumberFormat="1" applyFont="1"/>
    <xf numFmtId="166" fontId="2" fillId="0" borderId="0" xfId="1" applyNumberFormat="1" applyFont="1"/>
    <xf numFmtId="164" fontId="2" fillId="0" borderId="0" xfId="0" applyNumberFormat="1" applyFont="1"/>
    <xf numFmtId="0" fontId="9" fillId="0" borderId="0" xfId="0" applyFont="1"/>
    <xf numFmtId="0" fontId="8" fillId="0" borderId="0" xfId="0" applyFont="1"/>
    <xf numFmtId="3" fontId="2" fillId="5" borderId="0" xfId="0" applyNumberFormat="1" applyFont="1" applyFill="1"/>
    <xf numFmtId="37" fontId="2" fillId="5" borderId="0" xfId="1" applyNumberFormat="1" applyFont="1" applyFill="1" applyAlignment="1">
      <alignment vertical="center" wrapText="1"/>
    </xf>
    <xf numFmtId="37" fontId="2" fillId="0" borderId="0" xfId="0" applyNumberFormat="1" applyFont="1" applyFill="1"/>
    <xf numFmtId="37" fontId="2" fillId="0" borderId="0" xfId="1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164" fontId="10" fillId="0" borderId="0" xfId="1" applyFont="1" applyAlignment="1">
      <alignment horizontal="center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5" fillId="0" borderId="0" xfId="1" applyFont="1" applyAlignment="1">
      <alignment horizontal="center" wrapText="1"/>
    </xf>
    <xf numFmtId="0" fontId="6" fillId="0" borderId="0" xfId="0" applyFont="1" applyBorder="1" applyAlignment="1">
      <alignment horizontal="center" vertical="top" wrapText="1" readingOrder="1"/>
    </xf>
    <xf numFmtId="0" fontId="7" fillId="3" borderId="1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 readingOrder="1"/>
    </xf>
    <xf numFmtId="0" fontId="7" fillId="2" borderId="3" xfId="0" applyFont="1" applyFill="1" applyBorder="1" applyAlignment="1">
      <alignment horizontal="left" vertical="center"/>
    </xf>
    <xf numFmtId="164" fontId="7" fillId="2" borderId="3" xfId="1" applyFont="1" applyFill="1" applyBorder="1" applyAlignment="1">
      <alignment horizontal="center" vertical="center" wrapText="1"/>
    </xf>
    <xf numFmtId="164" fontId="7" fillId="2" borderId="4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7" fontId="3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14</xdr:col>
      <xdr:colOff>1479551</xdr:colOff>
      <xdr:row>5</xdr:row>
      <xdr:rowOff>261417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64"/>
  <sheetViews>
    <sheetView showGridLines="0" tabSelected="1" zoomScale="52" zoomScaleNormal="52" zoomScaleSheetLayoutView="40" workbookViewId="0">
      <selection activeCell="B8" sqref="B8:B9"/>
    </sheetView>
  </sheetViews>
  <sheetFormatPr baseColWidth="10" defaultColWidth="11.42578125" defaultRowHeight="24.75" x14ac:dyDescent="0.4"/>
  <cols>
    <col min="1" max="1" width="111.7109375" style="1" customWidth="1"/>
    <col min="2" max="2" width="38.7109375" style="1" customWidth="1"/>
    <col min="3" max="3" width="34.140625" style="1" customWidth="1"/>
    <col min="4" max="4" width="27.85546875" style="1" customWidth="1"/>
    <col min="5" max="5" width="26.85546875" style="1" customWidth="1"/>
    <col min="6" max="7" width="26.42578125" style="1" customWidth="1"/>
    <col min="8" max="8" width="27" style="1" customWidth="1"/>
    <col min="9" max="9" width="24.28515625" style="1" customWidth="1"/>
    <col min="10" max="10" width="28.28515625" style="1" bestFit="1" customWidth="1"/>
    <col min="11" max="11" width="24.5703125" style="1" customWidth="1"/>
    <col min="12" max="12" width="24" style="1" customWidth="1"/>
    <col min="13" max="13" width="25.140625" style="1" customWidth="1"/>
    <col min="14" max="15" width="29.140625" style="1" customWidth="1"/>
    <col min="16" max="16" width="35.42578125" style="1" customWidth="1"/>
    <col min="17" max="17" width="11.42578125" style="1"/>
    <col min="18" max="18" width="18.42578125" style="1" bestFit="1" customWidth="1"/>
    <col min="19" max="21" width="11.42578125" style="1"/>
    <col min="22" max="22" width="40.42578125" style="1" customWidth="1"/>
    <col min="23" max="23" width="11.42578125" style="1"/>
    <col min="24" max="24" width="26.42578125" style="1" customWidth="1"/>
    <col min="25" max="16384" width="11.42578125" style="1"/>
  </cols>
  <sheetData>
    <row r="3" spans="1:17" ht="21" customHeight="1" x14ac:dyDescent="0.4">
      <c r="A3" s="79" t="s">
        <v>93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7" x14ac:dyDescent="0.4">
      <c r="A4" s="83">
        <v>2025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</row>
    <row r="5" spans="1:17" ht="21" customHeight="1" x14ac:dyDescent="0.4">
      <c r="A5" s="79" t="s">
        <v>90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7" ht="21.75" customHeight="1" x14ac:dyDescent="0.4">
      <c r="A6" s="75" t="s">
        <v>75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</row>
    <row r="8" spans="1:17" ht="25.5" customHeight="1" x14ac:dyDescent="0.4">
      <c r="A8" s="80" t="s">
        <v>65</v>
      </c>
      <c r="B8" s="81" t="s">
        <v>92</v>
      </c>
      <c r="C8" s="81" t="s">
        <v>91</v>
      </c>
      <c r="D8" s="76" t="s">
        <v>89</v>
      </c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8"/>
    </row>
    <row r="9" spans="1:17" x14ac:dyDescent="0.4">
      <c r="A9" s="80"/>
      <c r="B9" s="82"/>
      <c r="C9" s="82"/>
      <c r="D9" s="7" t="s">
        <v>77</v>
      </c>
      <c r="E9" s="7" t="s">
        <v>78</v>
      </c>
      <c r="F9" s="7" t="s">
        <v>79</v>
      </c>
      <c r="G9" s="7" t="s">
        <v>80</v>
      </c>
      <c r="H9" s="8" t="s">
        <v>81</v>
      </c>
      <c r="I9" s="7" t="s">
        <v>82</v>
      </c>
      <c r="J9" s="8" t="s">
        <v>83</v>
      </c>
      <c r="K9" s="7" t="s">
        <v>84</v>
      </c>
      <c r="L9" s="7" t="s">
        <v>85</v>
      </c>
      <c r="M9" s="7" t="s">
        <v>86</v>
      </c>
      <c r="N9" s="7" t="s">
        <v>87</v>
      </c>
      <c r="O9" s="8" t="s">
        <v>88</v>
      </c>
      <c r="P9" s="7" t="s">
        <v>76</v>
      </c>
    </row>
    <row r="10" spans="1:17" ht="27" customHeight="1" x14ac:dyDescent="0.4">
      <c r="A10" s="9" t="s">
        <v>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7" ht="27" customHeight="1" x14ac:dyDescent="0.4">
      <c r="A11" s="11" t="s">
        <v>1</v>
      </c>
      <c r="B11" s="12"/>
      <c r="C11" s="12"/>
    </row>
    <row r="12" spans="1:17" ht="27" customHeight="1" x14ac:dyDescent="0.4">
      <c r="A12" s="13" t="s">
        <v>2</v>
      </c>
      <c r="B12" s="14">
        <v>3705430316</v>
      </c>
      <c r="C12" s="15">
        <v>0</v>
      </c>
      <c r="D12" s="16">
        <v>243900829</v>
      </c>
      <c r="E12" s="17">
        <f>50889940+35216498+67797400+41563441+383570+4363604+13632598</f>
        <v>213847051</v>
      </c>
      <c r="F12" s="18">
        <v>261247196</v>
      </c>
      <c r="G12" s="19">
        <v>286215722</v>
      </c>
      <c r="H12" s="69">
        <v>282761571</v>
      </c>
      <c r="I12" s="20"/>
      <c r="J12" s="35"/>
      <c r="K12" s="21"/>
      <c r="L12" s="4"/>
      <c r="M12" s="4"/>
      <c r="N12" s="4"/>
      <c r="O12" s="3"/>
      <c r="P12" s="2">
        <f>SUM(D12:O12)</f>
        <v>1287972369</v>
      </c>
    </row>
    <row r="13" spans="1:17" ht="27" customHeight="1" x14ac:dyDescent="0.4">
      <c r="A13" s="13" t="s">
        <v>3</v>
      </c>
      <c r="B13" s="14">
        <v>71470400</v>
      </c>
      <c r="C13" s="15">
        <v>0</v>
      </c>
      <c r="D13" s="16">
        <v>5783759</v>
      </c>
      <c r="E13" s="22">
        <f>3894795+1495933</f>
        <v>5390728</v>
      </c>
      <c r="F13" s="23">
        <v>6020110</v>
      </c>
      <c r="G13" s="23">
        <v>6977349</v>
      </c>
      <c r="H13" s="70">
        <v>6874312</v>
      </c>
      <c r="I13" s="4"/>
      <c r="J13" s="24"/>
      <c r="K13" s="24"/>
      <c r="L13" s="4"/>
      <c r="M13" s="4"/>
      <c r="N13" s="4"/>
      <c r="O13" s="3"/>
      <c r="P13" s="2">
        <f t="shared" ref="P13:P16" si="0">SUM(D13:O13)</f>
        <v>31046258</v>
      </c>
    </row>
    <row r="14" spans="1:17" ht="27" customHeight="1" x14ac:dyDescent="0.4">
      <c r="A14" s="13" t="s">
        <v>4</v>
      </c>
      <c r="B14" s="14">
        <v>10500000</v>
      </c>
      <c r="C14" s="15">
        <v>0</v>
      </c>
      <c r="D14" s="16">
        <v>273019</v>
      </c>
      <c r="E14" s="25">
        <f>338000+144000+100000</f>
        <v>582000</v>
      </c>
      <c r="F14" s="26">
        <v>835000</v>
      </c>
      <c r="G14" s="26">
        <v>923000</v>
      </c>
      <c r="H14" s="26">
        <v>895000</v>
      </c>
      <c r="I14" s="22"/>
      <c r="J14" s="25"/>
      <c r="K14" s="24"/>
      <c r="L14" s="4"/>
      <c r="M14" s="4"/>
      <c r="N14" s="4"/>
      <c r="O14" s="3"/>
      <c r="P14" s="2">
        <f t="shared" si="0"/>
        <v>3508019</v>
      </c>
      <c r="Q14" s="27"/>
    </row>
    <row r="15" spans="1:17" ht="27" customHeight="1" x14ac:dyDescent="0.4">
      <c r="A15" s="13" t="s">
        <v>5</v>
      </c>
      <c r="B15" s="14">
        <v>294446000</v>
      </c>
      <c r="C15" s="15">
        <v>0</v>
      </c>
      <c r="D15" s="16">
        <v>13289131</v>
      </c>
      <c r="E15" s="28">
        <v>16590923</v>
      </c>
      <c r="F15" s="29">
        <v>16468389</v>
      </c>
      <c r="G15" s="16">
        <v>98781891</v>
      </c>
      <c r="H15" s="26">
        <v>35384161</v>
      </c>
      <c r="I15" s="22"/>
      <c r="J15" s="25"/>
      <c r="K15" s="24"/>
      <c r="L15" s="4"/>
      <c r="M15" s="40"/>
      <c r="N15" s="4"/>
      <c r="O15" s="3"/>
      <c r="P15" s="2">
        <f t="shared" si="0"/>
        <v>180514495</v>
      </c>
    </row>
    <row r="16" spans="1:17" s="34" customFormat="1" ht="27" customHeight="1" x14ac:dyDescent="0.4">
      <c r="A16" s="30" t="s">
        <v>6</v>
      </c>
      <c r="B16" s="31">
        <v>547391218</v>
      </c>
      <c r="C16" s="32">
        <v>0</v>
      </c>
      <c r="D16" s="16">
        <v>35684022</v>
      </c>
      <c r="E16" s="16">
        <v>31073643</v>
      </c>
      <c r="F16" s="16">
        <v>35627937</v>
      </c>
      <c r="G16" s="16">
        <v>42328179</v>
      </c>
      <c r="H16" s="26">
        <v>42740939</v>
      </c>
      <c r="I16" s="25"/>
      <c r="J16" s="25"/>
      <c r="K16" s="24"/>
      <c r="L16" s="24"/>
      <c r="M16" s="24"/>
      <c r="N16" s="66"/>
      <c r="O16" s="33"/>
      <c r="P16" s="2">
        <f t="shared" si="0"/>
        <v>187454720</v>
      </c>
    </row>
    <row r="17" spans="1:24" ht="27" customHeight="1" x14ac:dyDescent="0.4">
      <c r="A17" s="11" t="s">
        <v>7</v>
      </c>
      <c r="B17" s="12"/>
      <c r="C17" s="12"/>
      <c r="D17" s="35"/>
      <c r="E17" s="36"/>
      <c r="H17" s="34"/>
      <c r="J17" s="34"/>
      <c r="K17" s="33"/>
      <c r="O17" s="3"/>
    </row>
    <row r="18" spans="1:24" ht="27" customHeight="1" x14ac:dyDescent="0.4">
      <c r="A18" s="13" t="s">
        <v>8</v>
      </c>
      <c r="B18" s="31">
        <v>144447000</v>
      </c>
      <c r="C18" s="15">
        <v>0</v>
      </c>
      <c r="D18" s="16">
        <v>17633767</v>
      </c>
      <c r="E18" s="4">
        <v>12431025</v>
      </c>
      <c r="F18" s="4">
        <v>14394956</v>
      </c>
      <c r="G18" s="4">
        <v>9418849</v>
      </c>
      <c r="H18" s="25">
        <v>17207802</v>
      </c>
      <c r="I18" s="22"/>
      <c r="J18" s="25"/>
      <c r="K18" s="24"/>
      <c r="L18" s="4"/>
      <c r="M18" s="4"/>
      <c r="N18" s="4"/>
      <c r="O18" s="3"/>
      <c r="P18" s="36">
        <f>SUM(D18:O18)</f>
        <v>71086399</v>
      </c>
    </row>
    <row r="19" spans="1:24" ht="27" customHeight="1" x14ac:dyDescent="0.4">
      <c r="A19" s="13" t="s">
        <v>9</v>
      </c>
      <c r="B19" s="31">
        <v>39860000</v>
      </c>
      <c r="C19" s="15">
        <v>0</v>
      </c>
      <c r="D19" s="16">
        <v>2758360</v>
      </c>
      <c r="E19" s="29">
        <f>146223+108442</f>
        <v>254665</v>
      </c>
      <c r="F19" s="29">
        <v>3882682</v>
      </c>
      <c r="G19" s="28">
        <v>2295671</v>
      </c>
      <c r="H19" s="25">
        <v>2910422</v>
      </c>
      <c r="I19" s="22"/>
      <c r="J19" s="25"/>
      <c r="K19" s="24"/>
      <c r="L19" s="4"/>
      <c r="M19" s="4"/>
      <c r="N19" s="4"/>
      <c r="O19" s="3"/>
      <c r="P19" s="36">
        <f t="shared" ref="P19" si="1">SUM(D19:O19)</f>
        <v>12101800</v>
      </c>
      <c r="X19" s="3"/>
    </row>
    <row r="20" spans="1:24" ht="27" customHeight="1" x14ac:dyDescent="0.4">
      <c r="A20" s="13" t="s">
        <v>10</v>
      </c>
      <c r="B20" s="31">
        <v>33261500</v>
      </c>
      <c r="C20" s="15">
        <v>0</v>
      </c>
      <c r="D20" s="16">
        <v>1695854</v>
      </c>
      <c r="E20" s="37">
        <v>2942425</v>
      </c>
      <c r="F20" s="4">
        <v>4130586</v>
      </c>
      <c r="G20" s="28">
        <v>2657363</v>
      </c>
      <c r="H20" s="25">
        <v>3710670</v>
      </c>
      <c r="I20" s="22"/>
      <c r="J20" s="25"/>
      <c r="K20" s="24"/>
      <c r="L20" s="4"/>
      <c r="M20" s="4"/>
      <c r="N20" s="4"/>
      <c r="O20" s="3"/>
      <c r="P20" s="36">
        <f>SUM(D20:O20)</f>
        <v>15136898</v>
      </c>
      <c r="X20" s="3"/>
    </row>
    <row r="21" spans="1:24" ht="27" customHeight="1" x14ac:dyDescent="0.4">
      <c r="A21" s="13" t="s">
        <v>11</v>
      </c>
      <c r="B21" s="32">
        <v>0</v>
      </c>
      <c r="C21" s="15">
        <f>+B21</f>
        <v>0</v>
      </c>
      <c r="D21" s="32">
        <v>0</v>
      </c>
      <c r="E21" s="15">
        <v>0</v>
      </c>
      <c r="F21" s="15">
        <v>0</v>
      </c>
      <c r="G21" s="15">
        <v>0</v>
      </c>
      <c r="H21" s="32">
        <v>0</v>
      </c>
      <c r="I21" s="28">
        <v>0</v>
      </c>
      <c r="J21" s="38">
        <v>0</v>
      </c>
      <c r="K21" s="39">
        <v>0</v>
      </c>
      <c r="L21" s="40">
        <v>0</v>
      </c>
      <c r="M21" s="40">
        <v>0</v>
      </c>
      <c r="N21" s="40">
        <v>0</v>
      </c>
      <c r="O21" s="40">
        <v>0</v>
      </c>
      <c r="P21" s="36">
        <f t="shared" ref="P21:P26" si="2">SUM(D21:O21)</f>
        <v>0</v>
      </c>
      <c r="X21" s="3"/>
    </row>
    <row r="22" spans="1:24" ht="27" customHeight="1" x14ac:dyDescent="0.4">
      <c r="A22" s="13" t="s">
        <v>12</v>
      </c>
      <c r="B22" s="31">
        <v>3628070</v>
      </c>
      <c r="C22" s="15">
        <v>0</v>
      </c>
      <c r="D22" s="16">
        <v>351517</v>
      </c>
      <c r="E22" s="29">
        <v>116632</v>
      </c>
      <c r="F22" s="4">
        <v>342012</v>
      </c>
      <c r="G22" s="28">
        <v>825274</v>
      </c>
      <c r="H22" s="26">
        <v>98813</v>
      </c>
      <c r="I22" s="22"/>
      <c r="J22" s="25"/>
      <c r="K22" s="24"/>
      <c r="L22" s="4"/>
      <c r="M22" s="4"/>
      <c r="N22" s="4"/>
      <c r="O22" s="3"/>
      <c r="P22" s="36">
        <f t="shared" si="2"/>
        <v>1734248</v>
      </c>
      <c r="X22" s="3"/>
    </row>
    <row r="23" spans="1:24" ht="27" customHeight="1" x14ac:dyDescent="0.4">
      <c r="A23" s="13" t="s">
        <v>13</v>
      </c>
      <c r="B23" s="31">
        <v>113856676</v>
      </c>
      <c r="C23" s="15">
        <v>0</v>
      </c>
      <c r="D23" s="16">
        <v>7332440</v>
      </c>
      <c r="E23" s="29">
        <f>5540818+1334420</f>
        <v>6875238</v>
      </c>
      <c r="F23" s="29">
        <v>9786255</v>
      </c>
      <c r="G23" s="28">
        <v>7608847</v>
      </c>
      <c r="H23" s="16">
        <v>7856054</v>
      </c>
      <c r="I23" s="22"/>
      <c r="J23" s="16"/>
      <c r="K23" s="16"/>
      <c r="L23" s="16"/>
      <c r="M23" s="16"/>
      <c r="N23" s="16"/>
      <c r="O23" s="16"/>
      <c r="P23" s="36">
        <f>SUM(D23:O23)</f>
        <v>39458834</v>
      </c>
      <c r="X23" s="3"/>
    </row>
    <row r="24" spans="1:24" ht="49.5" x14ac:dyDescent="0.4">
      <c r="A24" s="41" t="s">
        <v>14</v>
      </c>
      <c r="B24" s="31">
        <v>110349200</v>
      </c>
      <c r="C24" s="15">
        <v>0</v>
      </c>
      <c r="D24" s="16">
        <v>8980784</v>
      </c>
      <c r="E24" s="16">
        <v>6363552</v>
      </c>
      <c r="F24" s="16">
        <v>11631800</v>
      </c>
      <c r="G24" s="16">
        <v>14353632</v>
      </c>
      <c r="H24" s="16">
        <v>8930056</v>
      </c>
      <c r="I24" s="16"/>
      <c r="J24" s="16"/>
      <c r="K24" s="16"/>
      <c r="L24" s="16"/>
      <c r="M24" s="42"/>
      <c r="N24" s="29"/>
      <c r="O24" s="42"/>
      <c r="P24" s="43">
        <f t="shared" si="2"/>
        <v>50259824</v>
      </c>
      <c r="X24" s="3"/>
    </row>
    <row r="25" spans="1:24" ht="48" customHeight="1" x14ac:dyDescent="0.4">
      <c r="A25" s="41" t="s">
        <v>15</v>
      </c>
      <c r="B25" s="31">
        <v>1308982706</v>
      </c>
      <c r="C25" s="15">
        <v>0</v>
      </c>
      <c r="D25" s="16">
        <v>135986233</v>
      </c>
      <c r="E25" s="44">
        <f>1012699+60202847+1026</f>
        <v>61216572</v>
      </c>
      <c r="F25" s="16">
        <v>117827004</v>
      </c>
      <c r="G25" s="45">
        <v>116591302</v>
      </c>
      <c r="H25" s="25">
        <v>117039396</v>
      </c>
      <c r="I25" s="25"/>
      <c r="J25" s="25"/>
      <c r="K25" s="25"/>
      <c r="L25" s="25"/>
      <c r="M25" s="25"/>
      <c r="N25" s="67"/>
      <c r="O25" s="25"/>
      <c r="P25" s="25">
        <f t="shared" si="2"/>
        <v>548660507</v>
      </c>
      <c r="X25" s="3"/>
    </row>
    <row r="26" spans="1:24" ht="28.5" customHeight="1" x14ac:dyDescent="0.4">
      <c r="A26" s="13" t="s">
        <v>16</v>
      </c>
      <c r="B26" s="15">
        <v>0</v>
      </c>
      <c r="C26" s="15">
        <f>+B26</f>
        <v>0</v>
      </c>
      <c r="D26" s="32">
        <v>0</v>
      </c>
      <c r="E26" s="15">
        <v>0</v>
      </c>
      <c r="F26" s="15">
        <v>0</v>
      </c>
      <c r="G26" s="15">
        <v>0</v>
      </c>
      <c r="H26" s="32">
        <v>0</v>
      </c>
      <c r="I26" s="40">
        <v>0</v>
      </c>
      <c r="J26" s="38">
        <v>0</v>
      </c>
      <c r="K26" s="38">
        <v>0</v>
      </c>
      <c r="L26" s="29">
        <v>0</v>
      </c>
      <c r="M26" s="29">
        <v>0</v>
      </c>
      <c r="N26" s="16">
        <v>0</v>
      </c>
      <c r="O26" s="15">
        <v>0</v>
      </c>
      <c r="P26" s="36">
        <f t="shared" si="2"/>
        <v>0</v>
      </c>
      <c r="X26" s="3"/>
    </row>
    <row r="27" spans="1:24" ht="28.5" customHeight="1" x14ac:dyDescent="0.4">
      <c r="A27" s="11" t="s">
        <v>17</v>
      </c>
      <c r="B27" s="12"/>
      <c r="C27" s="12"/>
      <c r="D27" s="34"/>
      <c r="H27" s="34"/>
      <c r="J27" s="34"/>
      <c r="K27" s="33"/>
      <c r="N27" s="29"/>
      <c r="O27" s="3"/>
      <c r="X27" s="3"/>
    </row>
    <row r="28" spans="1:24" ht="27" customHeight="1" x14ac:dyDescent="0.4">
      <c r="A28" s="13" t="s">
        <v>18</v>
      </c>
      <c r="B28" s="31">
        <v>64260000</v>
      </c>
      <c r="C28" s="15">
        <v>0</v>
      </c>
      <c r="D28" s="16">
        <v>1749314</v>
      </c>
      <c r="E28" s="29">
        <f>620031+13998-3503</f>
        <v>630526</v>
      </c>
      <c r="F28" s="28">
        <v>6614392</v>
      </c>
      <c r="G28" s="28">
        <v>6826381</v>
      </c>
      <c r="H28" s="16">
        <v>9669402</v>
      </c>
      <c r="I28" s="45"/>
      <c r="J28" s="45"/>
      <c r="K28" s="24"/>
      <c r="L28" s="4"/>
      <c r="M28" s="4"/>
      <c r="N28" s="24"/>
      <c r="O28" s="3"/>
      <c r="P28" s="36">
        <f>SUM(D28:O28)</f>
        <v>25490015</v>
      </c>
      <c r="X28" s="3"/>
    </row>
    <row r="29" spans="1:24" ht="27" customHeight="1" x14ac:dyDescent="0.4">
      <c r="A29" s="13" t="s">
        <v>19</v>
      </c>
      <c r="B29" s="31">
        <v>5445000</v>
      </c>
      <c r="C29" s="15">
        <v>0</v>
      </c>
      <c r="D29" s="16">
        <v>9085</v>
      </c>
      <c r="E29" s="29">
        <v>387540</v>
      </c>
      <c r="F29" s="28">
        <v>77292</v>
      </c>
      <c r="G29" s="28">
        <v>65242</v>
      </c>
      <c r="H29" s="16">
        <v>145723</v>
      </c>
      <c r="I29" s="45"/>
      <c r="J29" s="45"/>
      <c r="K29" s="24"/>
      <c r="L29" s="4"/>
      <c r="M29" s="4"/>
      <c r="N29" s="4"/>
      <c r="O29" s="3"/>
      <c r="P29" s="36">
        <f>SUM(D29:O29)</f>
        <v>684882</v>
      </c>
    </row>
    <row r="30" spans="1:24" ht="27" customHeight="1" x14ac:dyDescent="0.4">
      <c r="A30" s="13" t="s">
        <v>20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32">
        <v>0</v>
      </c>
      <c r="I30" s="28">
        <v>0</v>
      </c>
      <c r="J30" s="45">
        <v>0</v>
      </c>
      <c r="K30" s="16">
        <v>0</v>
      </c>
      <c r="L30" s="29">
        <v>0</v>
      </c>
      <c r="M30" s="29">
        <v>0</v>
      </c>
      <c r="N30" s="29">
        <v>0</v>
      </c>
      <c r="O30" s="15">
        <v>0</v>
      </c>
      <c r="P30" s="36">
        <f t="shared" ref="P30:P33" si="3">SUM(D30:O30)</f>
        <v>0</v>
      </c>
    </row>
    <row r="31" spans="1:24" ht="27" customHeight="1" x14ac:dyDescent="0.4">
      <c r="A31" s="13" t="s">
        <v>21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32">
        <v>0</v>
      </c>
      <c r="I31" s="28">
        <v>0</v>
      </c>
      <c r="J31" s="45">
        <v>0</v>
      </c>
      <c r="K31" s="16">
        <v>0</v>
      </c>
      <c r="L31" s="29">
        <v>0</v>
      </c>
      <c r="M31" s="29">
        <v>0</v>
      </c>
      <c r="N31" s="29">
        <v>0</v>
      </c>
      <c r="O31" s="15">
        <v>0</v>
      </c>
      <c r="P31" s="36">
        <f t="shared" si="3"/>
        <v>0</v>
      </c>
    </row>
    <row r="32" spans="1:24" ht="27" customHeight="1" x14ac:dyDescent="0.4">
      <c r="A32" s="13" t="s">
        <v>22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32">
        <v>0</v>
      </c>
      <c r="I32" s="28">
        <v>0</v>
      </c>
      <c r="J32" s="45">
        <v>0</v>
      </c>
      <c r="K32" s="16">
        <v>0</v>
      </c>
      <c r="L32" s="29">
        <v>0</v>
      </c>
      <c r="M32" s="29">
        <v>0</v>
      </c>
      <c r="N32" s="29">
        <v>0</v>
      </c>
      <c r="O32" s="15">
        <v>0</v>
      </c>
      <c r="P32" s="36">
        <f t="shared" si="3"/>
        <v>0</v>
      </c>
    </row>
    <row r="33" spans="1:24" ht="27" customHeight="1" x14ac:dyDescent="0.4">
      <c r="A33" s="13" t="s">
        <v>23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32">
        <v>0</v>
      </c>
      <c r="I33" s="28">
        <v>0</v>
      </c>
      <c r="J33" s="45">
        <v>0</v>
      </c>
      <c r="K33" s="16">
        <v>0</v>
      </c>
      <c r="L33" s="29">
        <v>0</v>
      </c>
      <c r="M33" s="29">
        <v>0</v>
      </c>
      <c r="N33" s="29">
        <v>0</v>
      </c>
      <c r="O33" s="15">
        <v>0</v>
      </c>
      <c r="P33" s="36">
        <f t="shared" si="3"/>
        <v>0</v>
      </c>
      <c r="X33" s="3"/>
    </row>
    <row r="34" spans="1:24" ht="53.25" customHeight="1" x14ac:dyDescent="0.4">
      <c r="A34" s="41" t="s">
        <v>24</v>
      </c>
      <c r="B34" s="14">
        <v>102159562</v>
      </c>
      <c r="C34" s="15">
        <v>0</v>
      </c>
      <c r="D34" s="2">
        <v>6122187</v>
      </c>
      <c r="E34" s="2">
        <f>11716799-4600390+25000</f>
        <v>7141409</v>
      </c>
      <c r="F34" s="68">
        <v>7318162</v>
      </c>
      <c r="G34" s="68">
        <v>8057321</v>
      </c>
      <c r="H34" s="68">
        <v>7443267</v>
      </c>
      <c r="I34" s="28"/>
      <c r="J34" s="45"/>
      <c r="K34" s="45"/>
      <c r="L34" s="45"/>
      <c r="M34" s="45"/>
      <c r="N34" s="45"/>
      <c r="O34" s="45"/>
      <c r="P34" s="45">
        <f>SUM(D34:O34)</f>
        <v>36082346</v>
      </c>
      <c r="X34" s="3"/>
    </row>
    <row r="35" spans="1:24" ht="48" customHeight="1" x14ac:dyDescent="0.4">
      <c r="A35" s="46" t="s">
        <v>25</v>
      </c>
      <c r="B35" s="15">
        <v>0</v>
      </c>
      <c r="C35" s="15">
        <f>+B35</f>
        <v>0</v>
      </c>
      <c r="D35" s="15">
        <v>0</v>
      </c>
      <c r="E35" s="29">
        <v>0</v>
      </c>
      <c r="F35" s="47"/>
      <c r="G35" s="29"/>
      <c r="H35" s="32"/>
      <c r="I35" s="28"/>
      <c r="J35" s="48"/>
      <c r="K35" s="16"/>
      <c r="L35" s="29"/>
      <c r="M35" s="29"/>
      <c r="N35" s="29"/>
      <c r="O35" s="49"/>
      <c r="P35" s="36">
        <f>SUM(D35:O35)</f>
        <v>0</v>
      </c>
      <c r="X35" s="3"/>
    </row>
    <row r="36" spans="1:24" ht="27" customHeight="1" x14ac:dyDescent="0.4">
      <c r="A36" s="13" t="s">
        <v>26</v>
      </c>
      <c r="B36" s="31">
        <v>206483774</v>
      </c>
      <c r="C36" s="15">
        <v>0</v>
      </c>
      <c r="D36" s="2">
        <v>5245624</v>
      </c>
      <c r="E36" s="29">
        <v>16225293</v>
      </c>
      <c r="F36" s="28">
        <v>21084231</v>
      </c>
      <c r="G36" s="28">
        <v>14883050</v>
      </c>
      <c r="H36" s="45">
        <v>17680562</v>
      </c>
      <c r="I36" s="45"/>
      <c r="J36" s="45"/>
      <c r="K36" s="24"/>
      <c r="L36" s="4"/>
      <c r="M36" s="4"/>
      <c r="N36" s="4"/>
      <c r="O36" s="3"/>
      <c r="P36" s="36">
        <f>SUM(D36:O36)</f>
        <v>75118760</v>
      </c>
      <c r="X36" s="3"/>
    </row>
    <row r="37" spans="1:24" ht="27" customHeight="1" x14ac:dyDescent="0.4">
      <c r="A37" s="11" t="s">
        <v>27</v>
      </c>
      <c r="B37" s="12"/>
      <c r="C37" s="12"/>
      <c r="H37" s="34"/>
      <c r="J37" s="34"/>
      <c r="K37" s="33"/>
      <c r="O37" s="3"/>
      <c r="X37" s="3"/>
    </row>
    <row r="38" spans="1:24" ht="27" customHeight="1" x14ac:dyDescent="0.4">
      <c r="A38" s="13" t="s">
        <v>28</v>
      </c>
      <c r="B38" s="14">
        <v>59300000</v>
      </c>
      <c r="C38" s="15">
        <v>0</v>
      </c>
      <c r="D38" s="29">
        <v>4501343</v>
      </c>
      <c r="E38" s="16">
        <f>217875+3124116+124400+2622568</f>
        <v>6088959</v>
      </c>
      <c r="F38" s="45">
        <v>5274901</v>
      </c>
      <c r="G38" s="28">
        <v>2978801</v>
      </c>
      <c r="H38" s="45">
        <v>6439267</v>
      </c>
      <c r="I38" s="28"/>
      <c r="J38" s="45"/>
      <c r="K38" s="24"/>
      <c r="L38" s="24"/>
      <c r="M38" s="4"/>
      <c r="N38" s="4"/>
      <c r="O38" s="3"/>
      <c r="P38" s="36">
        <f>SUM(D38:O38)</f>
        <v>25283271</v>
      </c>
    </row>
    <row r="39" spans="1:24" ht="12" customHeight="1" x14ac:dyDescent="0.4">
      <c r="A39" s="13"/>
      <c r="B39" s="15">
        <v>0</v>
      </c>
      <c r="C39" s="15">
        <v>0</v>
      </c>
      <c r="D39" s="29"/>
      <c r="E39" s="29"/>
      <c r="F39" s="29"/>
      <c r="G39" s="15"/>
      <c r="H39" s="32"/>
      <c r="I39" s="15"/>
      <c r="J39" s="32"/>
      <c r="K39" s="32"/>
      <c r="L39" s="15"/>
      <c r="M39" s="15"/>
      <c r="N39" s="15"/>
      <c r="O39" s="49"/>
      <c r="P39" s="36">
        <f t="shared" ref="P39:P45" si="4">SUM(D39:O39)</f>
        <v>0</v>
      </c>
    </row>
    <row r="40" spans="1:24" ht="49.5" x14ac:dyDescent="0.4">
      <c r="A40" s="46" t="s">
        <v>29</v>
      </c>
      <c r="B40" s="15">
        <v>0</v>
      </c>
      <c r="C40" s="15">
        <v>0</v>
      </c>
      <c r="D40" s="29">
        <v>0</v>
      </c>
      <c r="E40" s="29">
        <v>0</v>
      </c>
      <c r="F40" s="29">
        <v>0</v>
      </c>
      <c r="G40" s="15">
        <v>0</v>
      </c>
      <c r="H40" s="32">
        <v>0</v>
      </c>
      <c r="I40" s="15">
        <v>0</v>
      </c>
      <c r="J40" s="32">
        <v>0</v>
      </c>
      <c r="K40" s="32">
        <v>0</v>
      </c>
      <c r="L40" s="15">
        <v>0</v>
      </c>
      <c r="M40" s="15">
        <v>0</v>
      </c>
      <c r="N40" s="15">
        <v>0</v>
      </c>
      <c r="O40" s="49">
        <v>0</v>
      </c>
      <c r="P40" s="36">
        <f t="shared" si="4"/>
        <v>0</v>
      </c>
    </row>
    <row r="41" spans="1:24" ht="49.5" x14ac:dyDescent="0.4">
      <c r="A41" s="46" t="s">
        <v>30</v>
      </c>
      <c r="B41" s="15">
        <v>0</v>
      </c>
      <c r="C41" s="15">
        <v>0</v>
      </c>
      <c r="D41" s="29">
        <v>0</v>
      </c>
      <c r="E41" s="29">
        <v>0</v>
      </c>
      <c r="F41" s="29">
        <v>0</v>
      </c>
      <c r="G41" s="15">
        <v>0</v>
      </c>
      <c r="H41" s="32">
        <v>0</v>
      </c>
      <c r="I41" s="15">
        <v>0</v>
      </c>
      <c r="J41" s="32">
        <v>0</v>
      </c>
      <c r="K41" s="32">
        <v>0</v>
      </c>
      <c r="L41" s="15">
        <v>0</v>
      </c>
      <c r="M41" s="15">
        <v>0</v>
      </c>
      <c r="N41" s="15">
        <v>0</v>
      </c>
      <c r="O41" s="49">
        <v>0</v>
      </c>
      <c r="P41" s="36">
        <f t="shared" si="4"/>
        <v>0</v>
      </c>
      <c r="X41" s="3"/>
    </row>
    <row r="42" spans="1:24" ht="49.5" x14ac:dyDescent="0.4">
      <c r="A42" s="46" t="s">
        <v>31</v>
      </c>
      <c r="B42" s="15">
        <v>0</v>
      </c>
      <c r="C42" s="15">
        <v>0</v>
      </c>
      <c r="D42" s="29">
        <v>0</v>
      </c>
      <c r="E42" s="29">
        <v>0</v>
      </c>
      <c r="F42" s="29">
        <v>0</v>
      </c>
      <c r="G42" s="15">
        <v>0</v>
      </c>
      <c r="H42" s="32">
        <v>0</v>
      </c>
      <c r="I42" s="15">
        <v>0</v>
      </c>
      <c r="J42" s="32">
        <v>0</v>
      </c>
      <c r="K42" s="32">
        <v>0</v>
      </c>
      <c r="L42" s="15">
        <v>0</v>
      </c>
      <c r="M42" s="15">
        <v>0</v>
      </c>
      <c r="N42" s="15">
        <v>0</v>
      </c>
      <c r="O42" s="49">
        <v>0</v>
      </c>
      <c r="P42" s="36">
        <f t="shared" si="4"/>
        <v>0</v>
      </c>
      <c r="X42" s="3"/>
    </row>
    <row r="43" spans="1:24" ht="27" customHeight="1" x14ac:dyDescent="0.4">
      <c r="A43" s="13" t="s">
        <v>32</v>
      </c>
      <c r="B43" s="32">
        <v>0</v>
      </c>
      <c r="C43" s="15">
        <v>0</v>
      </c>
      <c r="D43" s="29">
        <v>0</v>
      </c>
      <c r="E43" s="29">
        <v>0</v>
      </c>
      <c r="F43" s="29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49">
        <v>0</v>
      </c>
      <c r="P43" s="36">
        <f t="shared" si="4"/>
        <v>0</v>
      </c>
      <c r="X43" s="3"/>
    </row>
    <row r="44" spans="1:24" ht="27" customHeight="1" x14ac:dyDescent="0.4">
      <c r="A44" s="13" t="s">
        <v>33</v>
      </c>
      <c r="B44" s="15">
        <v>0</v>
      </c>
      <c r="C44" s="15">
        <v>0</v>
      </c>
      <c r="D44" s="29">
        <v>0</v>
      </c>
      <c r="E44" s="29">
        <v>0</v>
      </c>
      <c r="F44" s="29">
        <v>0</v>
      </c>
      <c r="G44" s="15">
        <v>0</v>
      </c>
      <c r="H44" s="32">
        <v>0</v>
      </c>
      <c r="I44" s="15">
        <v>0</v>
      </c>
      <c r="J44" s="32">
        <v>0</v>
      </c>
      <c r="K44" s="32">
        <v>0</v>
      </c>
      <c r="L44" s="15">
        <v>0</v>
      </c>
      <c r="M44" s="15">
        <v>0</v>
      </c>
      <c r="N44" s="15">
        <v>0</v>
      </c>
      <c r="O44" s="49">
        <v>0</v>
      </c>
      <c r="P44" s="36">
        <f t="shared" si="4"/>
        <v>0</v>
      </c>
      <c r="X44" s="3"/>
    </row>
    <row r="45" spans="1:24" ht="49.5" x14ac:dyDescent="0.4">
      <c r="A45" s="46" t="s">
        <v>34</v>
      </c>
      <c r="B45" s="15">
        <v>0</v>
      </c>
      <c r="C45" s="15">
        <v>0</v>
      </c>
      <c r="D45" s="29">
        <v>0</v>
      </c>
      <c r="E45" s="29">
        <v>0</v>
      </c>
      <c r="F45" s="29">
        <v>0</v>
      </c>
      <c r="G45" s="15">
        <v>0</v>
      </c>
      <c r="H45" s="32">
        <v>0</v>
      </c>
      <c r="I45" s="15">
        <v>0</v>
      </c>
      <c r="J45" s="32">
        <v>0</v>
      </c>
      <c r="K45" s="32">
        <v>0</v>
      </c>
      <c r="L45" s="15">
        <v>0</v>
      </c>
      <c r="M45" s="15">
        <v>0</v>
      </c>
      <c r="N45" s="15">
        <v>0</v>
      </c>
      <c r="O45" s="49">
        <v>0</v>
      </c>
      <c r="P45" s="36">
        <f t="shared" si="4"/>
        <v>0</v>
      </c>
      <c r="X45" s="3"/>
    </row>
    <row r="46" spans="1:24" ht="27" customHeight="1" x14ac:dyDescent="0.4">
      <c r="A46" s="11" t="s">
        <v>35</v>
      </c>
      <c r="B46" s="12"/>
      <c r="C46" s="12"/>
      <c r="D46" s="12"/>
      <c r="E46" s="12"/>
      <c r="F46" s="12"/>
      <c r="G46" s="12"/>
      <c r="H46" s="50"/>
      <c r="I46" s="12"/>
      <c r="J46" s="50"/>
      <c r="K46" s="50"/>
      <c r="L46" s="12"/>
      <c r="M46" s="12"/>
      <c r="O46" s="3"/>
      <c r="X46" s="3"/>
    </row>
    <row r="47" spans="1:24" ht="27" customHeight="1" x14ac:dyDescent="0.4">
      <c r="A47" s="13" t="s">
        <v>36</v>
      </c>
      <c r="B47" s="15">
        <v>0</v>
      </c>
      <c r="C47" s="15">
        <v>0</v>
      </c>
      <c r="D47" s="29">
        <v>0</v>
      </c>
      <c r="E47" s="29">
        <v>0</v>
      </c>
      <c r="F47" s="29">
        <v>0</v>
      </c>
      <c r="G47" s="15">
        <v>0</v>
      </c>
      <c r="H47" s="32">
        <v>0</v>
      </c>
      <c r="I47" s="15">
        <v>0</v>
      </c>
      <c r="J47" s="32">
        <v>0</v>
      </c>
      <c r="K47" s="32">
        <v>0</v>
      </c>
      <c r="L47" s="15">
        <v>0</v>
      </c>
      <c r="M47" s="15">
        <v>0</v>
      </c>
      <c r="N47" s="15">
        <v>0</v>
      </c>
      <c r="O47" s="15">
        <v>0</v>
      </c>
      <c r="P47" s="36">
        <f t="shared" ref="P47:P52" si="5">SUM(D47:O47)</f>
        <v>0</v>
      </c>
      <c r="X47" s="3"/>
    </row>
    <row r="48" spans="1:24" ht="46.5" customHeight="1" x14ac:dyDescent="0.4">
      <c r="A48" s="46" t="s">
        <v>37</v>
      </c>
      <c r="B48" s="15">
        <v>0</v>
      </c>
      <c r="C48" s="15">
        <v>0</v>
      </c>
      <c r="D48" s="29">
        <v>0</v>
      </c>
      <c r="E48" s="29">
        <v>0</v>
      </c>
      <c r="F48" s="29">
        <v>0</v>
      </c>
      <c r="G48" s="15">
        <v>0</v>
      </c>
      <c r="H48" s="32">
        <v>0</v>
      </c>
      <c r="I48" s="15">
        <v>0</v>
      </c>
      <c r="J48" s="32">
        <v>0</v>
      </c>
      <c r="K48" s="32">
        <v>0</v>
      </c>
      <c r="L48" s="15">
        <v>0</v>
      </c>
      <c r="M48" s="15">
        <v>0</v>
      </c>
      <c r="N48" s="15">
        <v>0</v>
      </c>
      <c r="O48" s="15">
        <v>0</v>
      </c>
      <c r="P48" s="36">
        <f t="shared" si="5"/>
        <v>0</v>
      </c>
      <c r="X48" s="3"/>
    </row>
    <row r="49" spans="1:24" ht="49.5" x14ac:dyDescent="0.4">
      <c r="A49" s="46" t="s">
        <v>38</v>
      </c>
      <c r="B49" s="15">
        <v>0</v>
      </c>
      <c r="C49" s="15">
        <v>0</v>
      </c>
      <c r="D49" s="29">
        <v>0</v>
      </c>
      <c r="E49" s="29">
        <v>0</v>
      </c>
      <c r="F49" s="29">
        <v>0</v>
      </c>
      <c r="G49" s="15">
        <v>0</v>
      </c>
      <c r="H49" s="32">
        <v>0</v>
      </c>
      <c r="I49" s="15">
        <v>0</v>
      </c>
      <c r="J49" s="32">
        <v>0</v>
      </c>
      <c r="K49" s="32">
        <v>0</v>
      </c>
      <c r="L49" s="15">
        <v>0</v>
      </c>
      <c r="M49" s="15">
        <v>0</v>
      </c>
      <c r="N49" s="15">
        <v>0</v>
      </c>
      <c r="O49" s="15">
        <v>0</v>
      </c>
      <c r="P49" s="36">
        <f t="shared" si="5"/>
        <v>0</v>
      </c>
      <c r="X49" s="3"/>
    </row>
    <row r="50" spans="1:24" ht="49.5" x14ac:dyDescent="0.4">
      <c r="A50" s="46" t="s">
        <v>39</v>
      </c>
      <c r="B50" s="15">
        <v>0</v>
      </c>
      <c r="C50" s="15">
        <v>0</v>
      </c>
      <c r="D50" s="29">
        <v>0</v>
      </c>
      <c r="E50" s="29">
        <v>0</v>
      </c>
      <c r="F50" s="29">
        <v>0</v>
      </c>
      <c r="G50" s="15">
        <v>0</v>
      </c>
      <c r="H50" s="32">
        <v>0</v>
      </c>
      <c r="I50" s="15">
        <v>0</v>
      </c>
      <c r="J50" s="32">
        <v>0</v>
      </c>
      <c r="K50" s="32">
        <v>0</v>
      </c>
      <c r="L50" s="15">
        <v>0</v>
      </c>
      <c r="M50" s="15">
        <v>0</v>
      </c>
      <c r="N50" s="15">
        <v>0</v>
      </c>
      <c r="O50" s="15">
        <v>0</v>
      </c>
      <c r="P50" s="36">
        <f t="shared" si="5"/>
        <v>0</v>
      </c>
      <c r="X50" s="3"/>
    </row>
    <row r="51" spans="1:24" ht="27" customHeight="1" x14ac:dyDescent="0.4">
      <c r="A51" s="13" t="s">
        <v>40</v>
      </c>
      <c r="B51" s="15">
        <v>0</v>
      </c>
      <c r="C51" s="15">
        <v>0</v>
      </c>
      <c r="D51" s="29">
        <v>0</v>
      </c>
      <c r="E51" s="29">
        <v>0</v>
      </c>
      <c r="F51" s="29">
        <v>0</v>
      </c>
      <c r="G51" s="15">
        <v>0</v>
      </c>
      <c r="H51" s="32">
        <v>0</v>
      </c>
      <c r="I51" s="15">
        <v>0</v>
      </c>
      <c r="J51" s="32">
        <v>0</v>
      </c>
      <c r="K51" s="32">
        <v>0</v>
      </c>
      <c r="L51" s="15">
        <v>0</v>
      </c>
      <c r="M51" s="15">
        <v>0</v>
      </c>
      <c r="N51" s="15">
        <v>0</v>
      </c>
      <c r="O51" s="15">
        <v>0</v>
      </c>
      <c r="P51" s="36">
        <f t="shared" si="5"/>
        <v>0</v>
      </c>
    </row>
    <row r="52" spans="1:24" ht="49.5" x14ac:dyDescent="0.4">
      <c r="A52" s="46" t="s">
        <v>41</v>
      </c>
      <c r="B52" s="15">
        <v>0</v>
      </c>
      <c r="C52" s="15">
        <v>0</v>
      </c>
      <c r="D52" s="29">
        <v>0</v>
      </c>
      <c r="E52" s="29">
        <v>0</v>
      </c>
      <c r="F52" s="29">
        <v>0</v>
      </c>
      <c r="G52" s="15">
        <v>0</v>
      </c>
      <c r="H52" s="32">
        <v>0</v>
      </c>
      <c r="I52" s="15">
        <v>0</v>
      </c>
      <c r="J52" s="32">
        <v>0</v>
      </c>
      <c r="K52" s="32">
        <v>0</v>
      </c>
      <c r="L52" s="15">
        <v>0</v>
      </c>
      <c r="M52" s="15">
        <v>0</v>
      </c>
      <c r="N52" s="15">
        <v>0</v>
      </c>
      <c r="O52" s="15">
        <v>0</v>
      </c>
      <c r="P52" s="36">
        <f t="shared" si="5"/>
        <v>0</v>
      </c>
    </row>
    <row r="53" spans="1:24" ht="27" customHeight="1" x14ac:dyDescent="0.4">
      <c r="A53" s="11" t="s">
        <v>42</v>
      </c>
      <c r="B53" s="12"/>
      <c r="C53" s="12"/>
      <c r="H53" s="34"/>
      <c r="J53" s="34"/>
      <c r="K53" s="33"/>
      <c r="O53" s="3"/>
    </row>
    <row r="54" spans="1:24" ht="27" customHeight="1" x14ac:dyDescent="0.4">
      <c r="A54" s="13" t="s">
        <v>43</v>
      </c>
      <c r="B54" s="31">
        <v>230000000</v>
      </c>
      <c r="C54" s="15">
        <v>0</v>
      </c>
      <c r="D54" s="29">
        <v>10390843</v>
      </c>
      <c r="E54" s="29">
        <f>6267255+39296858</f>
        <v>45564113</v>
      </c>
      <c r="F54" s="29">
        <v>37462300</v>
      </c>
      <c r="G54" s="28">
        <v>18901325</v>
      </c>
      <c r="H54" s="45">
        <v>71583847</v>
      </c>
      <c r="I54" s="28"/>
      <c r="J54" s="45"/>
      <c r="K54" s="24"/>
      <c r="L54" s="4"/>
      <c r="M54" s="4"/>
      <c r="N54" s="4"/>
      <c r="O54" s="3"/>
      <c r="P54" s="36">
        <f>SUM(D54:O54)</f>
        <v>183902428</v>
      </c>
    </row>
    <row r="55" spans="1:24" ht="45.75" customHeight="1" x14ac:dyDescent="0.4">
      <c r="A55" s="46" t="s">
        <v>44</v>
      </c>
      <c r="B55" s="32">
        <v>80000000</v>
      </c>
      <c r="C55" s="15">
        <v>0</v>
      </c>
      <c r="D55" s="68">
        <v>5863961</v>
      </c>
      <c r="E55" s="68">
        <v>22239390</v>
      </c>
      <c r="F55" s="68">
        <v>7695761</v>
      </c>
      <c r="G55" s="68">
        <v>41380623</v>
      </c>
      <c r="H55" s="68">
        <v>69730629</v>
      </c>
      <c r="I55" s="15">
        <v>0</v>
      </c>
      <c r="J55" s="32">
        <v>0</v>
      </c>
      <c r="K55" s="24"/>
      <c r="L55" s="15">
        <v>0</v>
      </c>
      <c r="M55" s="15">
        <v>0</v>
      </c>
      <c r="N55" s="15">
        <v>0</v>
      </c>
      <c r="O55" s="15">
        <v>0</v>
      </c>
      <c r="P55" s="36">
        <f t="shared" ref="P55:P62" si="6">SUM(D55:O55)</f>
        <v>146910364</v>
      </c>
    </row>
    <row r="56" spans="1:24" ht="31.5" customHeight="1" x14ac:dyDescent="0.4">
      <c r="A56" s="13" t="s">
        <v>45</v>
      </c>
      <c r="B56" s="32">
        <v>0</v>
      </c>
      <c r="C56" s="15">
        <f t="shared" ref="C56:C61" si="7">+B56</f>
        <v>0</v>
      </c>
      <c r="D56" s="40">
        <v>0</v>
      </c>
      <c r="E56" s="29">
        <v>0</v>
      </c>
      <c r="F56" s="29">
        <v>0</v>
      </c>
      <c r="G56" s="15">
        <v>0</v>
      </c>
      <c r="H56" s="15">
        <v>0</v>
      </c>
      <c r="I56" s="15">
        <v>0</v>
      </c>
      <c r="J56" s="32">
        <v>0</v>
      </c>
      <c r="K56" s="32">
        <v>0</v>
      </c>
      <c r="L56" s="15">
        <v>0</v>
      </c>
      <c r="M56" s="15">
        <v>0</v>
      </c>
      <c r="N56" s="15">
        <v>0</v>
      </c>
      <c r="O56" s="15">
        <v>0</v>
      </c>
      <c r="P56" s="36">
        <f t="shared" si="6"/>
        <v>0</v>
      </c>
    </row>
    <row r="57" spans="1:24" ht="30.75" customHeight="1" x14ac:dyDescent="0.4">
      <c r="A57" s="13" t="s">
        <v>46</v>
      </c>
      <c r="B57" s="31">
        <v>40000000</v>
      </c>
      <c r="C57" s="15">
        <v>0</v>
      </c>
      <c r="D57" s="40">
        <v>0</v>
      </c>
      <c r="E57" s="29"/>
      <c r="F57" s="29"/>
      <c r="G57" s="15"/>
      <c r="H57" s="2"/>
      <c r="I57" s="15"/>
      <c r="J57" s="32"/>
      <c r="K57" s="51"/>
      <c r="L57" s="15"/>
      <c r="M57" s="36"/>
      <c r="N57" s="36"/>
      <c r="O57" s="15"/>
      <c r="P57" s="36">
        <f t="shared" si="6"/>
        <v>0</v>
      </c>
      <c r="X57" s="3"/>
    </row>
    <row r="58" spans="1:24" ht="28.5" customHeight="1" x14ac:dyDescent="0.4">
      <c r="A58" s="13" t="s">
        <v>47</v>
      </c>
      <c r="B58" s="31"/>
      <c r="C58" s="15">
        <v>0</v>
      </c>
      <c r="D58" s="29"/>
      <c r="E58" s="29"/>
      <c r="F58" s="29"/>
      <c r="G58" s="28"/>
      <c r="H58" s="28"/>
      <c r="I58" s="28"/>
      <c r="J58" s="45"/>
      <c r="K58" s="24"/>
      <c r="L58" s="3"/>
      <c r="M58" s="4"/>
      <c r="N58" s="4"/>
      <c r="O58" s="3"/>
      <c r="P58" s="36">
        <f>SUM(D58:O58)</f>
        <v>0</v>
      </c>
      <c r="X58" s="3"/>
    </row>
    <row r="59" spans="1:24" ht="30.75" customHeight="1" x14ac:dyDescent="0.4">
      <c r="A59" s="13" t="s">
        <v>48</v>
      </c>
      <c r="B59" s="32">
        <v>0</v>
      </c>
      <c r="C59" s="15">
        <f t="shared" si="7"/>
        <v>0</v>
      </c>
      <c r="D59" s="29">
        <v>0</v>
      </c>
      <c r="E59" s="29">
        <v>0</v>
      </c>
      <c r="F59" s="29">
        <v>0</v>
      </c>
      <c r="G59" s="15">
        <v>0</v>
      </c>
      <c r="H59" s="15">
        <v>0</v>
      </c>
      <c r="I59" s="15">
        <v>0</v>
      </c>
      <c r="J59" s="32">
        <v>0</v>
      </c>
      <c r="K59" s="32">
        <v>0</v>
      </c>
      <c r="L59" s="15">
        <v>0</v>
      </c>
      <c r="M59" s="15">
        <v>0</v>
      </c>
      <c r="N59" s="15">
        <v>0</v>
      </c>
      <c r="O59" s="15">
        <v>0</v>
      </c>
      <c r="P59" s="36">
        <f t="shared" si="6"/>
        <v>0</v>
      </c>
      <c r="X59" s="3"/>
    </row>
    <row r="60" spans="1:24" ht="32.25" customHeight="1" x14ac:dyDescent="0.4">
      <c r="A60" s="13" t="s">
        <v>49</v>
      </c>
      <c r="B60" s="32">
        <v>0</v>
      </c>
      <c r="C60" s="15">
        <f t="shared" si="7"/>
        <v>0</v>
      </c>
      <c r="D60" s="29">
        <v>0</v>
      </c>
      <c r="E60" s="29">
        <v>0</v>
      </c>
      <c r="F60" s="29">
        <v>0</v>
      </c>
      <c r="G60" s="15">
        <v>0</v>
      </c>
      <c r="H60" s="15">
        <v>0</v>
      </c>
      <c r="I60" s="15">
        <v>0</v>
      </c>
      <c r="J60" s="32">
        <v>0</v>
      </c>
      <c r="K60" s="32">
        <v>0</v>
      </c>
      <c r="L60" s="15">
        <v>0</v>
      </c>
      <c r="M60" s="15">
        <v>0</v>
      </c>
      <c r="N60" s="15">
        <v>0</v>
      </c>
      <c r="O60" s="15">
        <v>0</v>
      </c>
      <c r="P60" s="36">
        <f t="shared" si="6"/>
        <v>0</v>
      </c>
      <c r="X60" s="3"/>
    </row>
    <row r="61" spans="1:24" ht="32.25" customHeight="1" x14ac:dyDescent="0.4">
      <c r="A61" s="13" t="s">
        <v>50</v>
      </c>
      <c r="B61" s="32">
        <v>0</v>
      </c>
      <c r="C61" s="15">
        <f t="shared" si="7"/>
        <v>0</v>
      </c>
      <c r="D61" s="29">
        <v>0</v>
      </c>
      <c r="E61" s="29">
        <v>0</v>
      </c>
      <c r="F61" s="29">
        <v>0</v>
      </c>
      <c r="G61" s="15">
        <v>0</v>
      </c>
      <c r="H61" s="15">
        <v>0</v>
      </c>
      <c r="I61" s="15">
        <v>0</v>
      </c>
      <c r="J61" s="15">
        <v>0</v>
      </c>
      <c r="K61" s="32">
        <v>0</v>
      </c>
      <c r="L61" s="15">
        <v>0</v>
      </c>
      <c r="M61" s="15">
        <v>0</v>
      </c>
      <c r="N61" s="15">
        <v>0</v>
      </c>
      <c r="O61" s="15">
        <v>0</v>
      </c>
      <c r="P61" s="36">
        <f t="shared" si="6"/>
        <v>0</v>
      </c>
      <c r="X61" s="3"/>
    </row>
    <row r="62" spans="1:24" ht="49.5" x14ac:dyDescent="0.4">
      <c r="A62" s="46" t="s">
        <v>51</v>
      </c>
      <c r="B62" s="32">
        <v>50000000</v>
      </c>
      <c r="C62" s="15"/>
      <c r="D62" s="29"/>
      <c r="E62" s="29"/>
      <c r="F62" s="29"/>
      <c r="G62" s="15"/>
      <c r="H62" s="15"/>
      <c r="I62" s="15"/>
      <c r="J62" s="15"/>
      <c r="K62" s="32"/>
      <c r="L62" s="32"/>
      <c r="M62" s="32"/>
      <c r="N62" s="36"/>
      <c r="O62" s="15"/>
      <c r="P62" s="36">
        <f t="shared" si="6"/>
        <v>0</v>
      </c>
      <c r="X62" s="3"/>
    </row>
    <row r="63" spans="1:24" ht="27" customHeight="1" x14ac:dyDescent="0.4">
      <c r="A63" s="11" t="s">
        <v>52</v>
      </c>
      <c r="B63" s="50"/>
      <c r="C63" s="12"/>
      <c r="J63" s="34"/>
      <c r="K63" s="34"/>
      <c r="O63" s="3"/>
      <c r="X63" s="3"/>
    </row>
    <row r="64" spans="1:24" ht="27" customHeight="1" x14ac:dyDescent="0.4">
      <c r="A64" s="13" t="s">
        <v>53</v>
      </c>
      <c r="B64" s="31"/>
      <c r="C64" s="15">
        <v>0</v>
      </c>
      <c r="D64" s="29"/>
      <c r="E64" s="16"/>
      <c r="F64" s="29"/>
      <c r="G64" s="15"/>
      <c r="H64" s="2"/>
      <c r="I64" s="15"/>
      <c r="J64" s="32"/>
      <c r="K64" s="51"/>
      <c r="L64" s="15"/>
      <c r="M64" s="4"/>
      <c r="N64" s="4"/>
      <c r="O64" s="3"/>
      <c r="P64" s="36">
        <f t="shared" ref="P64:P74" si="8">SUM(D64:O64)</f>
        <v>0</v>
      </c>
      <c r="X64" s="3"/>
    </row>
    <row r="65" spans="1:24" ht="27" customHeight="1" x14ac:dyDescent="0.4">
      <c r="A65" s="13" t="s">
        <v>54</v>
      </c>
      <c r="B65" s="15">
        <v>0</v>
      </c>
      <c r="C65" s="15">
        <f t="shared" ref="C65:C70" si="9">+B65</f>
        <v>0</v>
      </c>
      <c r="D65" s="29">
        <v>0</v>
      </c>
      <c r="E65" s="29">
        <v>0</v>
      </c>
      <c r="F65" s="29">
        <v>0</v>
      </c>
      <c r="G65" s="15">
        <v>0</v>
      </c>
      <c r="H65" s="15">
        <v>0</v>
      </c>
      <c r="I65" s="15">
        <v>0</v>
      </c>
      <c r="J65" s="32">
        <v>0</v>
      </c>
      <c r="K65" s="32">
        <v>0</v>
      </c>
      <c r="L65" s="15">
        <v>0</v>
      </c>
      <c r="M65" s="15">
        <v>0</v>
      </c>
      <c r="N65" s="15">
        <v>0</v>
      </c>
      <c r="O65" s="15">
        <v>0</v>
      </c>
      <c r="P65" s="36">
        <f t="shared" si="8"/>
        <v>0</v>
      </c>
      <c r="X65" s="3"/>
    </row>
    <row r="66" spans="1:24" ht="27" customHeight="1" x14ac:dyDescent="0.4">
      <c r="A66" s="13" t="s">
        <v>55</v>
      </c>
      <c r="B66" s="15">
        <v>0</v>
      </c>
      <c r="C66" s="15">
        <f t="shared" si="9"/>
        <v>0</v>
      </c>
      <c r="D66" s="29">
        <v>0</v>
      </c>
      <c r="E66" s="29">
        <v>0</v>
      </c>
      <c r="F66" s="29">
        <v>0</v>
      </c>
      <c r="G66" s="15">
        <v>0</v>
      </c>
      <c r="H66" s="15">
        <v>0</v>
      </c>
      <c r="I66" s="15">
        <v>0</v>
      </c>
      <c r="J66" s="32">
        <v>0</v>
      </c>
      <c r="K66" s="32">
        <v>0</v>
      </c>
      <c r="L66" s="15">
        <v>0</v>
      </c>
      <c r="M66" s="15">
        <v>0</v>
      </c>
      <c r="N66" s="15">
        <v>0</v>
      </c>
      <c r="O66" s="15">
        <v>0</v>
      </c>
      <c r="P66" s="36">
        <f t="shared" si="8"/>
        <v>0</v>
      </c>
      <c r="X66" s="3"/>
    </row>
    <row r="67" spans="1:24" ht="47.25" customHeight="1" x14ac:dyDescent="0.4">
      <c r="A67" s="46" t="s">
        <v>56</v>
      </c>
      <c r="B67" s="15">
        <v>0</v>
      </c>
      <c r="C67" s="15">
        <f t="shared" si="9"/>
        <v>0</v>
      </c>
      <c r="D67" s="29">
        <v>0</v>
      </c>
      <c r="E67" s="29">
        <v>0</v>
      </c>
      <c r="F67" s="29">
        <v>0</v>
      </c>
      <c r="G67" s="15">
        <v>0</v>
      </c>
      <c r="H67" s="15">
        <v>0</v>
      </c>
      <c r="I67" s="15">
        <v>0</v>
      </c>
      <c r="J67" s="32">
        <v>0</v>
      </c>
      <c r="K67" s="32">
        <v>0</v>
      </c>
      <c r="L67" s="15">
        <v>0</v>
      </c>
      <c r="M67" s="15">
        <v>0</v>
      </c>
      <c r="N67" s="15">
        <v>0</v>
      </c>
      <c r="O67" s="15">
        <v>0</v>
      </c>
      <c r="P67" s="36">
        <f t="shared" si="8"/>
        <v>0</v>
      </c>
      <c r="X67" s="3"/>
    </row>
    <row r="68" spans="1:24" ht="27" customHeight="1" x14ac:dyDescent="0.4">
      <c r="A68" s="11" t="s">
        <v>57</v>
      </c>
      <c r="B68" s="12">
        <v>0</v>
      </c>
      <c r="C68" s="15">
        <f t="shared" si="9"/>
        <v>0</v>
      </c>
      <c r="D68" s="29">
        <v>0</v>
      </c>
      <c r="E68" s="29">
        <v>0</v>
      </c>
      <c r="F68" s="29">
        <v>0</v>
      </c>
      <c r="G68" s="12">
        <v>0</v>
      </c>
      <c r="H68" s="12">
        <v>0</v>
      </c>
      <c r="I68" s="12">
        <v>0</v>
      </c>
      <c r="J68" s="50">
        <v>0</v>
      </c>
      <c r="K68" s="50">
        <v>0</v>
      </c>
      <c r="L68" s="12">
        <v>0</v>
      </c>
      <c r="M68" s="12">
        <v>0</v>
      </c>
      <c r="N68" s="12">
        <v>0</v>
      </c>
      <c r="O68" s="15">
        <v>0</v>
      </c>
      <c r="P68" s="36">
        <f t="shared" si="8"/>
        <v>0</v>
      </c>
      <c r="X68" s="3"/>
    </row>
    <row r="69" spans="1:24" ht="27" customHeight="1" x14ac:dyDescent="0.4">
      <c r="A69" s="13" t="s">
        <v>58</v>
      </c>
      <c r="B69" s="15">
        <v>0</v>
      </c>
      <c r="C69" s="15">
        <f t="shared" si="9"/>
        <v>0</v>
      </c>
      <c r="D69" s="29">
        <v>0</v>
      </c>
      <c r="E69" s="29">
        <v>0</v>
      </c>
      <c r="F69" s="29">
        <v>0</v>
      </c>
      <c r="G69" s="15">
        <v>0</v>
      </c>
      <c r="H69" s="15">
        <v>0</v>
      </c>
      <c r="I69" s="15">
        <v>0</v>
      </c>
      <c r="J69" s="32">
        <v>0</v>
      </c>
      <c r="K69" s="32">
        <v>0</v>
      </c>
      <c r="L69" s="15">
        <v>0</v>
      </c>
      <c r="M69" s="15">
        <v>0</v>
      </c>
      <c r="N69" s="15">
        <v>0</v>
      </c>
      <c r="O69" s="15">
        <v>0</v>
      </c>
      <c r="P69" s="36">
        <f t="shared" si="8"/>
        <v>0</v>
      </c>
      <c r="X69" s="3"/>
    </row>
    <row r="70" spans="1:24" ht="49.5" x14ac:dyDescent="0.4">
      <c r="A70" s="46" t="s">
        <v>59</v>
      </c>
      <c r="B70" s="15">
        <v>0</v>
      </c>
      <c r="C70" s="15">
        <f t="shared" si="9"/>
        <v>0</v>
      </c>
      <c r="D70" s="29">
        <v>0</v>
      </c>
      <c r="E70" s="29">
        <v>0</v>
      </c>
      <c r="F70" s="29">
        <v>0</v>
      </c>
      <c r="G70" s="15">
        <v>0</v>
      </c>
      <c r="H70" s="15">
        <v>0</v>
      </c>
      <c r="I70" s="15">
        <v>0</v>
      </c>
      <c r="J70" s="32">
        <v>0</v>
      </c>
      <c r="K70" s="32">
        <v>0</v>
      </c>
      <c r="L70" s="15">
        <v>0</v>
      </c>
      <c r="M70" s="15">
        <v>0</v>
      </c>
      <c r="N70" s="15">
        <v>0</v>
      </c>
      <c r="O70" s="15">
        <v>0</v>
      </c>
      <c r="P70" s="36">
        <f t="shared" si="8"/>
        <v>0</v>
      </c>
      <c r="X70" s="3"/>
    </row>
    <row r="71" spans="1:24" ht="27" customHeight="1" x14ac:dyDescent="0.4">
      <c r="A71" s="11" t="s">
        <v>60</v>
      </c>
      <c r="B71" s="12"/>
      <c r="C71" s="12"/>
      <c r="D71" s="12"/>
      <c r="E71" s="12"/>
      <c r="F71" s="29"/>
      <c r="G71" s="12"/>
      <c r="H71" s="12"/>
      <c r="I71" s="12"/>
      <c r="J71" s="50"/>
      <c r="K71" s="50"/>
      <c r="O71" s="12"/>
      <c r="P71" s="36">
        <f t="shared" si="8"/>
        <v>0</v>
      </c>
      <c r="X71" s="3"/>
    </row>
    <row r="72" spans="1:24" ht="27" customHeight="1" x14ac:dyDescent="0.4">
      <c r="A72" s="13" t="s">
        <v>61</v>
      </c>
      <c r="B72" s="15">
        <v>0</v>
      </c>
      <c r="C72" s="15">
        <f>+B72</f>
        <v>0</v>
      </c>
      <c r="D72" s="29">
        <v>0</v>
      </c>
      <c r="E72" s="29">
        <v>0</v>
      </c>
      <c r="F72" s="29">
        <v>0</v>
      </c>
      <c r="G72" s="15">
        <v>0</v>
      </c>
      <c r="H72" s="15">
        <v>0</v>
      </c>
      <c r="I72" s="15">
        <v>0</v>
      </c>
      <c r="J72" s="32">
        <v>0</v>
      </c>
      <c r="K72" s="32">
        <v>0</v>
      </c>
      <c r="L72" s="15">
        <v>0</v>
      </c>
      <c r="M72" s="15">
        <v>0</v>
      </c>
      <c r="N72" s="15">
        <v>0</v>
      </c>
      <c r="O72" s="15">
        <v>0</v>
      </c>
      <c r="P72" s="36">
        <f t="shared" si="8"/>
        <v>0</v>
      </c>
    </row>
    <row r="73" spans="1:24" ht="27" customHeight="1" x14ac:dyDescent="0.4">
      <c r="A73" s="13" t="s">
        <v>62</v>
      </c>
      <c r="B73" s="15">
        <v>0</v>
      </c>
      <c r="C73" s="15">
        <f t="shared" ref="C73:C74" si="10">+B73</f>
        <v>0</v>
      </c>
      <c r="D73" s="29">
        <v>0</v>
      </c>
      <c r="E73" s="29">
        <v>0</v>
      </c>
      <c r="F73" s="29">
        <v>0</v>
      </c>
      <c r="G73" s="15">
        <v>0</v>
      </c>
      <c r="H73" s="15">
        <v>0</v>
      </c>
      <c r="I73" s="15">
        <v>0</v>
      </c>
      <c r="J73" s="32">
        <v>0</v>
      </c>
      <c r="K73" s="32">
        <v>0</v>
      </c>
      <c r="L73" s="15">
        <v>0</v>
      </c>
      <c r="M73" s="15">
        <v>0</v>
      </c>
      <c r="N73" s="15">
        <v>0</v>
      </c>
      <c r="O73" s="15">
        <v>0</v>
      </c>
      <c r="P73" s="36">
        <f t="shared" si="8"/>
        <v>0</v>
      </c>
    </row>
    <row r="74" spans="1:24" ht="49.5" x14ac:dyDescent="0.4">
      <c r="A74" s="46" t="s">
        <v>63</v>
      </c>
      <c r="B74" s="15">
        <v>0</v>
      </c>
      <c r="C74" s="15">
        <f t="shared" si="10"/>
        <v>0</v>
      </c>
      <c r="D74" s="29">
        <v>0</v>
      </c>
      <c r="E74" s="29">
        <v>0</v>
      </c>
      <c r="F74" s="29">
        <v>0</v>
      </c>
      <c r="G74" s="15">
        <v>0</v>
      </c>
      <c r="H74" s="15">
        <v>0</v>
      </c>
      <c r="I74" s="15">
        <v>0</v>
      </c>
      <c r="J74" s="32">
        <v>0</v>
      </c>
      <c r="K74" s="32">
        <v>0</v>
      </c>
      <c r="L74" s="15">
        <v>0</v>
      </c>
      <c r="M74" s="15">
        <v>0</v>
      </c>
      <c r="N74" s="15">
        <v>0</v>
      </c>
      <c r="O74" s="15">
        <v>0</v>
      </c>
      <c r="P74" s="36">
        <f t="shared" si="8"/>
        <v>0</v>
      </c>
    </row>
    <row r="75" spans="1:24" ht="29.25" customHeight="1" x14ac:dyDescent="0.4">
      <c r="A75" s="9" t="s">
        <v>66</v>
      </c>
      <c r="B75" s="10"/>
      <c r="C75" s="10"/>
      <c r="D75" s="10"/>
      <c r="E75" s="10"/>
      <c r="F75" s="10"/>
      <c r="G75" s="10"/>
      <c r="H75" s="10"/>
      <c r="I75" s="10"/>
      <c r="J75" s="52"/>
      <c r="K75" s="52"/>
      <c r="L75" s="10"/>
      <c r="M75" s="10"/>
      <c r="N75" s="10"/>
      <c r="O75" s="53"/>
      <c r="P75" s="10"/>
    </row>
    <row r="76" spans="1:24" ht="28.5" customHeight="1" x14ac:dyDescent="0.4">
      <c r="A76" s="11" t="s">
        <v>67</v>
      </c>
      <c r="B76" s="12"/>
      <c r="C76" s="12"/>
      <c r="J76" s="34"/>
      <c r="K76" s="34"/>
      <c r="O76" s="3"/>
    </row>
    <row r="77" spans="1:24" ht="27" customHeight="1" x14ac:dyDescent="0.4">
      <c r="A77" s="13" t="s">
        <v>68</v>
      </c>
      <c r="B77" s="15">
        <v>0</v>
      </c>
      <c r="C77" s="15">
        <f>+B77</f>
        <v>0</v>
      </c>
      <c r="D77" s="29">
        <v>0</v>
      </c>
      <c r="E77" s="29">
        <v>0</v>
      </c>
      <c r="F77" s="29">
        <v>0</v>
      </c>
      <c r="G77" s="15">
        <v>0</v>
      </c>
      <c r="H77" s="15">
        <v>0</v>
      </c>
      <c r="I77" s="15">
        <v>0</v>
      </c>
      <c r="J77" s="32">
        <v>0</v>
      </c>
      <c r="K77" s="32">
        <v>0</v>
      </c>
      <c r="L77" s="15">
        <v>0</v>
      </c>
      <c r="M77" s="15">
        <v>0</v>
      </c>
      <c r="N77" s="15">
        <v>0</v>
      </c>
      <c r="O77" s="15">
        <v>0</v>
      </c>
    </row>
    <row r="78" spans="1:24" ht="27" customHeight="1" x14ac:dyDescent="0.4">
      <c r="A78" s="13" t="s">
        <v>69</v>
      </c>
      <c r="B78" s="15">
        <v>0</v>
      </c>
      <c r="C78" s="15">
        <f>+B78</f>
        <v>0</v>
      </c>
      <c r="D78" s="29">
        <v>0</v>
      </c>
      <c r="E78" s="29">
        <v>0</v>
      </c>
      <c r="F78" s="29">
        <v>0</v>
      </c>
      <c r="G78" s="15">
        <v>0</v>
      </c>
      <c r="H78" s="15">
        <v>0</v>
      </c>
      <c r="I78" s="15">
        <v>0</v>
      </c>
      <c r="J78" s="32">
        <v>0</v>
      </c>
      <c r="K78" s="32">
        <v>0</v>
      </c>
      <c r="L78" s="15">
        <v>0</v>
      </c>
      <c r="M78" s="15">
        <v>0</v>
      </c>
      <c r="N78" s="15">
        <v>0</v>
      </c>
      <c r="O78" s="15">
        <v>0</v>
      </c>
      <c r="P78" s="36">
        <f t="shared" ref="P78:P83" si="11">SUM(D78:O78)</f>
        <v>0</v>
      </c>
    </row>
    <row r="79" spans="1:24" ht="27" customHeight="1" x14ac:dyDescent="0.4">
      <c r="A79" s="11" t="s">
        <v>70</v>
      </c>
      <c r="B79" s="12"/>
      <c r="C79" s="12"/>
      <c r="D79" s="12"/>
      <c r="E79" s="12"/>
      <c r="F79" s="12"/>
      <c r="G79" s="12"/>
      <c r="H79" s="12"/>
      <c r="I79" s="12"/>
      <c r="J79" s="50"/>
      <c r="K79" s="50"/>
      <c r="O79" s="12"/>
      <c r="P79" s="36">
        <f t="shared" si="11"/>
        <v>0</v>
      </c>
    </row>
    <row r="80" spans="1:24" ht="27" customHeight="1" x14ac:dyDescent="0.4">
      <c r="A80" s="13" t="s">
        <v>71</v>
      </c>
      <c r="B80" s="15">
        <v>0</v>
      </c>
      <c r="C80" s="15">
        <f>+B80</f>
        <v>0</v>
      </c>
      <c r="D80" s="29">
        <v>0</v>
      </c>
      <c r="E80" s="29">
        <v>0</v>
      </c>
      <c r="F80" s="29">
        <v>0</v>
      </c>
      <c r="G80" s="15">
        <v>0</v>
      </c>
      <c r="H80" s="15">
        <v>0</v>
      </c>
      <c r="I80" s="15">
        <v>0</v>
      </c>
      <c r="J80" s="32">
        <v>0</v>
      </c>
      <c r="K80" s="32">
        <v>0</v>
      </c>
      <c r="L80" s="15">
        <v>0</v>
      </c>
      <c r="M80" s="15">
        <v>0</v>
      </c>
      <c r="N80" s="15">
        <v>0</v>
      </c>
      <c r="O80" s="15">
        <v>0</v>
      </c>
      <c r="P80" s="36">
        <f t="shared" si="11"/>
        <v>0</v>
      </c>
    </row>
    <row r="81" spans="1:22" ht="27" customHeight="1" x14ac:dyDescent="0.4">
      <c r="A81" s="13" t="s">
        <v>72</v>
      </c>
      <c r="B81" s="15">
        <v>0</v>
      </c>
      <c r="C81" s="15">
        <f t="shared" ref="C81:C83" si="12">+B81</f>
        <v>0</v>
      </c>
      <c r="D81" s="29">
        <v>0</v>
      </c>
      <c r="E81" s="29">
        <v>0</v>
      </c>
      <c r="F81" s="29">
        <v>0</v>
      </c>
      <c r="G81" s="15">
        <v>0</v>
      </c>
      <c r="H81" s="15">
        <v>0</v>
      </c>
      <c r="I81" s="15">
        <v>0</v>
      </c>
      <c r="J81" s="32">
        <v>0</v>
      </c>
      <c r="K81" s="32">
        <v>0</v>
      </c>
      <c r="L81" s="15">
        <v>0</v>
      </c>
      <c r="M81" s="15">
        <v>0</v>
      </c>
      <c r="N81" s="15">
        <v>0</v>
      </c>
      <c r="O81" s="15">
        <v>0</v>
      </c>
      <c r="P81" s="36">
        <f t="shared" si="11"/>
        <v>0</v>
      </c>
    </row>
    <row r="82" spans="1:22" ht="27.75" customHeight="1" x14ac:dyDescent="0.4">
      <c r="A82" s="11" t="s">
        <v>73</v>
      </c>
      <c r="B82" s="12">
        <v>0</v>
      </c>
      <c r="C82" s="15">
        <f t="shared" si="12"/>
        <v>0</v>
      </c>
      <c r="D82" s="29">
        <v>0</v>
      </c>
      <c r="E82" s="29">
        <v>0</v>
      </c>
      <c r="F82" s="29">
        <v>0</v>
      </c>
      <c r="G82" s="12">
        <v>0</v>
      </c>
      <c r="H82" s="12">
        <v>0</v>
      </c>
      <c r="I82" s="12">
        <v>0</v>
      </c>
      <c r="J82" s="50">
        <v>0</v>
      </c>
      <c r="K82" s="50">
        <v>0</v>
      </c>
      <c r="L82" s="12">
        <v>0</v>
      </c>
      <c r="M82" s="12">
        <v>0</v>
      </c>
      <c r="N82" s="12">
        <v>0</v>
      </c>
      <c r="O82" s="15">
        <v>0</v>
      </c>
      <c r="P82" s="36">
        <f t="shared" si="11"/>
        <v>0</v>
      </c>
    </row>
    <row r="83" spans="1:22" ht="34.5" customHeight="1" x14ac:dyDescent="0.4">
      <c r="A83" s="13" t="s">
        <v>74</v>
      </c>
      <c r="B83" s="15">
        <v>0</v>
      </c>
      <c r="C83" s="15">
        <f t="shared" si="12"/>
        <v>0</v>
      </c>
      <c r="D83" s="29">
        <v>0</v>
      </c>
      <c r="E83" s="29">
        <v>0</v>
      </c>
      <c r="F83" s="29">
        <v>0</v>
      </c>
      <c r="G83" s="15">
        <v>0</v>
      </c>
      <c r="H83" s="15">
        <v>0</v>
      </c>
      <c r="I83" s="15">
        <v>0</v>
      </c>
      <c r="J83" s="32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36">
        <f t="shared" si="11"/>
        <v>0</v>
      </c>
    </row>
    <row r="84" spans="1:22" ht="27" customHeight="1" x14ac:dyDescent="0.4">
      <c r="A84" s="54" t="s">
        <v>64</v>
      </c>
      <c r="B84" s="55">
        <f>SUM(B11:B83)</f>
        <v>7221271422</v>
      </c>
      <c r="C84" s="56">
        <f>SUM(C12:C83)</f>
        <v>0</v>
      </c>
      <c r="D84" s="57">
        <f>SUM(D11:D83)</f>
        <v>507552072</v>
      </c>
      <c r="E84" s="57">
        <f>SUM(E12:E83)</f>
        <v>455961684</v>
      </c>
      <c r="F84" s="57">
        <f>SUM(F11:F83)</f>
        <v>567720966</v>
      </c>
      <c r="G84" s="57">
        <f>SUM(G11:G83)</f>
        <v>682069822</v>
      </c>
      <c r="H84" s="57">
        <f>SUM(H11:H83)</f>
        <v>709101893</v>
      </c>
      <c r="I84" s="57">
        <f>SUM(I12:I83)</f>
        <v>0</v>
      </c>
      <c r="J84" s="57">
        <f>SUM(J11:J83)</f>
        <v>0</v>
      </c>
      <c r="K84" s="58">
        <f>SUM(K12:K83)</f>
        <v>0</v>
      </c>
      <c r="L84" s="59">
        <f>SUM(L12:L83)</f>
        <v>0</v>
      </c>
      <c r="M84" s="59">
        <f>SUM(M12:M83)</f>
        <v>0</v>
      </c>
      <c r="N84" s="59">
        <f>SUM(N12:N83)</f>
        <v>0</v>
      </c>
      <c r="O84" s="60">
        <f>SUM(O11:O83)</f>
        <v>0</v>
      </c>
      <c r="P84" s="56">
        <f>SUM(P12:P83)</f>
        <v>2922406437</v>
      </c>
    </row>
    <row r="85" spans="1:22" x14ac:dyDescent="0.4">
      <c r="B85" s="15"/>
      <c r="C85" s="61"/>
    </row>
    <row r="86" spans="1:22" x14ac:dyDescent="0.4">
      <c r="D86" s="3"/>
      <c r="E86" s="62"/>
      <c r="J86" s="2"/>
      <c r="P86" s="2"/>
      <c r="V86" s="3"/>
    </row>
    <row r="87" spans="1:22" x14ac:dyDescent="0.4">
      <c r="A87" s="1" t="s">
        <v>94</v>
      </c>
      <c r="D87" s="2"/>
      <c r="E87" s="2"/>
      <c r="P87" s="2"/>
      <c r="V87" s="3"/>
    </row>
    <row r="88" spans="1:22" x14ac:dyDescent="0.4">
      <c r="D88" s="2"/>
      <c r="E88" s="2"/>
      <c r="H88" s="2"/>
      <c r="P88" s="4"/>
    </row>
    <row r="89" spans="1:22" x14ac:dyDescent="0.4">
      <c r="D89" s="2"/>
      <c r="E89" s="2"/>
      <c r="H89" s="2"/>
      <c r="P89" s="4"/>
    </row>
    <row r="90" spans="1:22" x14ac:dyDescent="0.4">
      <c r="A90" s="73"/>
      <c r="B90" s="73"/>
      <c r="V90" s="3"/>
    </row>
    <row r="91" spans="1:22" s="5" customForma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22" s="5" customFormat="1" ht="27" x14ac:dyDescent="0.4">
      <c r="A92" s="72" t="s">
        <v>95</v>
      </c>
      <c r="B92" s="72"/>
      <c r="C92" s="64"/>
      <c r="D92" s="64"/>
      <c r="E92" s="64"/>
      <c r="F92" s="64"/>
      <c r="G92" s="64"/>
      <c r="H92" s="72" t="s">
        <v>96</v>
      </c>
      <c r="I92" s="72"/>
      <c r="J92" s="1"/>
      <c r="K92" s="1"/>
      <c r="L92" s="1"/>
      <c r="M92" s="1"/>
      <c r="N92" s="1"/>
    </row>
    <row r="93" spans="1:22" s="5" customFormat="1" ht="27" x14ac:dyDescent="0.4">
      <c r="A93" s="65"/>
      <c r="B93" s="64"/>
      <c r="C93" s="64"/>
      <c r="D93" s="64"/>
      <c r="E93" s="64"/>
      <c r="F93" s="64"/>
      <c r="G93" s="64"/>
      <c r="H93" s="64"/>
      <c r="I93" s="64"/>
      <c r="J93" s="1"/>
      <c r="K93" s="1"/>
      <c r="L93" s="1"/>
      <c r="M93" s="1"/>
      <c r="N93" s="1"/>
    </row>
    <row r="94" spans="1:22" s="5" customFormat="1" ht="27" x14ac:dyDescent="0.4">
      <c r="A94" s="65"/>
      <c r="B94" s="64"/>
      <c r="C94" s="64"/>
      <c r="D94" s="64"/>
      <c r="E94" s="64"/>
      <c r="F94" s="64"/>
      <c r="G94" s="64"/>
      <c r="H94" s="64"/>
      <c r="I94" s="64"/>
      <c r="J94" s="1"/>
      <c r="K94" s="1"/>
      <c r="L94" s="1"/>
      <c r="M94" s="1"/>
      <c r="N94" s="1"/>
    </row>
    <row r="95" spans="1:22" s="5" customFormat="1" ht="27" x14ac:dyDescent="0.4">
      <c r="A95" s="71" t="s">
        <v>98</v>
      </c>
      <c r="B95" s="71"/>
      <c r="C95" s="64"/>
      <c r="D95" s="64"/>
      <c r="E95" s="64"/>
      <c r="F95" s="64"/>
      <c r="G95" s="64"/>
      <c r="H95" s="71" t="s">
        <v>100</v>
      </c>
      <c r="I95" s="71"/>
      <c r="J95" s="1"/>
      <c r="K95" s="1"/>
      <c r="L95" s="1"/>
      <c r="M95" s="1"/>
      <c r="N95" s="1"/>
    </row>
    <row r="96" spans="1:22" s="5" customFormat="1" ht="27" x14ac:dyDescent="0.4">
      <c r="A96" s="72" t="s">
        <v>99</v>
      </c>
      <c r="B96" s="72"/>
      <c r="C96" s="64"/>
      <c r="D96" s="64"/>
      <c r="E96" s="64"/>
      <c r="F96" s="64"/>
      <c r="G96" s="64"/>
      <c r="H96" s="72" t="s">
        <v>97</v>
      </c>
      <c r="I96" s="72"/>
      <c r="J96" s="1"/>
      <c r="K96" s="1"/>
      <c r="L96" s="1"/>
      <c r="M96" s="1"/>
      <c r="N96" s="1"/>
    </row>
    <row r="97" spans="1:22" x14ac:dyDescent="0.4">
      <c r="V97" s="3"/>
    </row>
    <row r="100" spans="1:22" ht="32.25" customHeight="1" x14ac:dyDescent="0.4">
      <c r="A100" s="73"/>
      <c r="B100" s="73"/>
      <c r="H100" s="73"/>
      <c r="I100" s="73"/>
      <c r="J100" s="85"/>
      <c r="K100" s="73"/>
    </row>
    <row r="101" spans="1:22" x14ac:dyDescent="0.4">
      <c r="A101" s="6"/>
      <c r="G101" s="63"/>
      <c r="P101" s="3"/>
    </row>
    <row r="102" spans="1:22" x14ac:dyDescent="0.4">
      <c r="A102" s="6"/>
      <c r="G102" s="3"/>
      <c r="P102" s="3"/>
    </row>
    <row r="103" spans="1:22" x14ac:dyDescent="0.4">
      <c r="A103" s="74"/>
      <c r="B103" s="74"/>
      <c r="H103" s="74"/>
      <c r="I103" s="74"/>
      <c r="J103" s="74"/>
      <c r="K103" s="74"/>
      <c r="P103" s="3"/>
    </row>
    <row r="104" spans="1:22" x14ac:dyDescent="0.4">
      <c r="A104" s="73"/>
      <c r="B104" s="73"/>
      <c r="H104" s="73"/>
      <c r="I104" s="73"/>
      <c r="J104" s="73"/>
      <c r="K104" s="73"/>
    </row>
    <row r="105" spans="1:22" x14ac:dyDescent="0.4">
      <c r="G105" s="63"/>
      <c r="P105" s="3"/>
    </row>
    <row r="108" spans="1:22" x14ac:dyDescent="0.4">
      <c r="A108" s="6"/>
      <c r="D108" s="63"/>
    </row>
    <row r="109" spans="1:22" x14ac:dyDescent="0.4">
      <c r="A109" s="6"/>
      <c r="D109" s="3"/>
    </row>
    <row r="110" spans="1:22" x14ac:dyDescent="0.4">
      <c r="A110" s="74"/>
      <c r="B110" s="74"/>
      <c r="H110" s="74"/>
      <c r="I110" s="74"/>
      <c r="J110" s="74"/>
      <c r="K110" s="74"/>
    </row>
    <row r="111" spans="1:22" x14ac:dyDescent="0.4">
      <c r="A111" s="73"/>
      <c r="B111" s="73"/>
      <c r="H111" s="73"/>
      <c r="I111" s="73"/>
      <c r="J111" s="73"/>
      <c r="K111" s="73"/>
    </row>
    <row r="112" spans="1:22" x14ac:dyDescent="0.4">
      <c r="D112" s="63"/>
    </row>
    <row r="120" spans="4:9" x14ac:dyDescent="0.4">
      <c r="D120" s="3"/>
    </row>
    <row r="121" spans="4:9" x14ac:dyDescent="0.4">
      <c r="D121" s="3"/>
    </row>
    <row r="122" spans="4:9" x14ac:dyDescent="0.4">
      <c r="D122" s="3"/>
    </row>
    <row r="124" spans="4:9" x14ac:dyDescent="0.4">
      <c r="I124" s="3"/>
    </row>
    <row r="125" spans="4:9" x14ac:dyDescent="0.4">
      <c r="I125" s="3"/>
    </row>
    <row r="126" spans="4:9" x14ac:dyDescent="0.4">
      <c r="I126" s="3"/>
    </row>
    <row r="127" spans="4:9" x14ac:dyDescent="0.4">
      <c r="I127" s="3"/>
    </row>
    <row r="128" spans="4:9" x14ac:dyDescent="0.4">
      <c r="I128" s="3"/>
    </row>
    <row r="129" spans="9:9" x14ac:dyDescent="0.4">
      <c r="I129" s="3"/>
    </row>
    <row r="130" spans="9:9" x14ac:dyDescent="0.4">
      <c r="I130" s="3"/>
    </row>
    <row r="131" spans="9:9" x14ac:dyDescent="0.4">
      <c r="I131" s="3"/>
    </row>
    <row r="132" spans="9:9" x14ac:dyDescent="0.4">
      <c r="I132" s="3"/>
    </row>
    <row r="133" spans="9:9" x14ac:dyDescent="0.4">
      <c r="I133" s="3"/>
    </row>
    <row r="134" spans="9:9" x14ac:dyDescent="0.4">
      <c r="I134" s="3"/>
    </row>
    <row r="135" spans="9:9" x14ac:dyDescent="0.4">
      <c r="I135" s="3"/>
    </row>
    <row r="136" spans="9:9" x14ac:dyDescent="0.4">
      <c r="I136" s="3"/>
    </row>
    <row r="137" spans="9:9" x14ac:dyDescent="0.4">
      <c r="I137" s="3"/>
    </row>
    <row r="138" spans="9:9" x14ac:dyDescent="0.4">
      <c r="I138" s="3"/>
    </row>
    <row r="139" spans="9:9" x14ac:dyDescent="0.4">
      <c r="I139" s="3"/>
    </row>
    <row r="140" spans="9:9" x14ac:dyDescent="0.4">
      <c r="I140" s="3"/>
    </row>
    <row r="141" spans="9:9" x14ac:dyDescent="0.4">
      <c r="I141" s="3"/>
    </row>
    <row r="142" spans="9:9" x14ac:dyDescent="0.4">
      <c r="I142" s="3"/>
    </row>
    <row r="143" spans="9:9" x14ac:dyDescent="0.4">
      <c r="I143" s="3"/>
    </row>
    <row r="144" spans="9:9" x14ac:dyDescent="0.4">
      <c r="I144" s="3"/>
    </row>
    <row r="145" spans="9:9" x14ac:dyDescent="0.4">
      <c r="I145" s="3"/>
    </row>
    <row r="146" spans="9:9" x14ac:dyDescent="0.4">
      <c r="I146" s="3"/>
    </row>
    <row r="147" spans="9:9" x14ac:dyDescent="0.4">
      <c r="I147" s="3"/>
    </row>
    <row r="148" spans="9:9" x14ac:dyDescent="0.4">
      <c r="I148" s="3"/>
    </row>
    <row r="149" spans="9:9" x14ac:dyDescent="0.4">
      <c r="I149" s="3"/>
    </row>
    <row r="150" spans="9:9" x14ac:dyDescent="0.4">
      <c r="I150" s="3"/>
    </row>
    <row r="151" spans="9:9" x14ac:dyDescent="0.4">
      <c r="I151" s="3"/>
    </row>
    <row r="152" spans="9:9" x14ac:dyDescent="0.4">
      <c r="I152" s="3"/>
    </row>
    <row r="153" spans="9:9" x14ac:dyDescent="0.4">
      <c r="I153" s="3"/>
    </row>
    <row r="154" spans="9:9" x14ac:dyDescent="0.4">
      <c r="I154" s="3"/>
    </row>
    <row r="155" spans="9:9" x14ac:dyDescent="0.4">
      <c r="I155" s="3"/>
    </row>
    <row r="156" spans="9:9" x14ac:dyDescent="0.4">
      <c r="I156" s="3"/>
    </row>
    <row r="157" spans="9:9" x14ac:dyDescent="0.4">
      <c r="I157" s="3"/>
    </row>
    <row r="158" spans="9:9" x14ac:dyDescent="0.4">
      <c r="I158" s="3"/>
    </row>
    <row r="159" spans="9:9" x14ac:dyDescent="0.4">
      <c r="I159" s="3"/>
    </row>
    <row r="160" spans="9:9" x14ac:dyDescent="0.4">
      <c r="I160" s="3"/>
    </row>
    <row r="161" spans="9:9" x14ac:dyDescent="0.4">
      <c r="I161" s="3"/>
    </row>
    <row r="162" spans="9:9" x14ac:dyDescent="0.4">
      <c r="I162" s="3"/>
    </row>
    <row r="163" spans="9:9" x14ac:dyDescent="0.4">
      <c r="I163" s="3"/>
    </row>
    <row r="164" spans="9:9" x14ac:dyDescent="0.4">
      <c r="I164" s="3"/>
    </row>
  </sheetData>
  <mergeCells count="30">
    <mergeCell ref="A90:B90"/>
    <mergeCell ref="A110:B110"/>
    <mergeCell ref="A6:P6"/>
    <mergeCell ref="D8:P8"/>
    <mergeCell ref="A3:P3"/>
    <mergeCell ref="A8:A9"/>
    <mergeCell ref="B8:B9"/>
    <mergeCell ref="C8:C9"/>
    <mergeCell ref="A4:P4"/>
    <mergeCell ref="A5:P5"/>
    <mergeCell ref="H110:I110"/>
    <mergeCell ref="A100:B100"/>
    <mergeCell ref="H100:I100"/>
    <mergeCell ref="J100:K100"/>
    <mergeCell ref="A92:B92"/>
    <mergeCell ref="H92:I92"/>
    <mergeCell ref="J110:K110"/>
    <mergeCell ref="J111:K111"/>
    <mergeCell ref="A103:B103"/>
    <mergeCell ref="H103:I103"/>
    <mergeCell ref="J103:K103"/>
    <mergeCell ref="A104:B104"/>
    <mergeCell ref="H104:I104"/>
    <mergeCell ref="J104:K104"/>
    <mergeCell ref="A95:B95"/>
    <mergeCell ref="H95:I95"/>
    <mergeCell ref="A96:B96"/>
    <mergeCell ref="H96:I96"/>
    <mergeCell ref="A111:B111"/>
    <mergeCell ref="H111:I111"/>
  </mergeCells>
  <pageMargins left="0.23622047244094491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2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Themis Yocasta Perez Moquete</cp:lastModifiedBy>
  <cp:lastPrinted>2025-05-12T15:04:22Z</cp:lastPrinted>
  <dcterms:created xsi:type="dcterms:W3CDTF">2021-07-29T18:58:50Z</dcterms:created>
  <dcterms:modified xsi:type="dcterms:W3CDTF">2025-06-13T17:55:48Z</dcterms:modified>
</cp:coreProperties>
</file>