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Estados Financieros\"/>
    </mc:Choice>
  </mc:AlternateContent>
  <bookViews>
    <workbookView xWindow="0" yWindow="0" windowWidth="28800" windowHeight="12300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<sst xmlns="http://schemas.openxmlformats.org/spreadsheetml/2006/main" count="101" uniqueCount="101">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</sst>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7" fontId="2" fillId="0" borderId="0" xfId="1" applyNumberFormat="1" applyFont="1" applyFill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2114551</xdr:colOff>
      <xdr:row>6</xdr:row>
      <xdr:rowOff>137592</xdr:rowOff>
    </xdr:to>
    <xdr:pic>
      <xdr:nvPicPr>
        <xdr:cNvPr id="5" name="Imagen 4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5375" y="31750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60" zoomScaleNormal="60" zoomScaleSheetLayoutView="30" workbookViewId="0">
      <pane xSplit="1" topLeftCell="B1" activePane="topRight" state="frozen"/>
      <selection pane="topRight" activeCell="H14" sqref="H14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6" width="26.42578125" style="1" customWidth="1"/>
    <col min="7" max="7" width="21.140625" style="1" customWidth="1"/>
    <col min="8" max="8" width="24.85546875" style="1" customWidth="1"/>
    <col min="9" max="9" width="23.140625" style="1" customWidth="1"/>
    <col min="10" max="10" width="21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3" t="s">
        <v>93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7" x14ac:dyDescent="0.4">
      <c r="A4" s="77">
        <v>2024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7" ht="21" customHeight="1" x14ac:dyDescent="0.4">
      <c r="A5" s="73" t="s">
        <v>90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7" ht="21.75" customHeight="1" x14ac:dyDescent="0.4">
      <c r="A6" s="69" t="s">
        <v>75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8" spans="1:17" ht="25.5" customHeight="1" x14ac:dyDescent="0.4">
      <c r="A8" s="74" t="s">
        <v>65</v>
      </c>
      <c r="B8" s="75" t="s">
        <v>92</v>
      </c>
      <c r="C8" s="75" t="s">
        <v>91</v>
      </c>
      <c r="D8" s="70" t="s">
        <v>89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2"/>
    </row>
    <row r="9" spans="1:17" x14ac:dyDescent="0.4">
      <c r="A9" s="74"/>
      <c r="B9" s="76"/>
      <c r="C9" s="76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/>
      <c r="G12" s="19"/>
      <c r="H12" s="18"/>
      <c r="I12" s="20"/>
      <c r="J12" s="21"/>
      <c r="K12" s="22"/>
      <c r="L12" s="4"/>
      <c r="M12" s="4"/>
      <c r="N12" s="4"/>
      <c r="O12" s="3"/>
      <c r="P12" s="2">
        <f>SUM(D12:O12)</f>
        <v>408514905.06999999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3">
        <f>3807457+936601</f>
        <v>4744058</v>
      </c>
      <c r="F13" s="24"/>
      <c r="G13" s="24"/>
      <c r="H13" s="24"/>
      <c r="I13" s="4"/>
      <c r="J13" s="25"/>
      <c r="K13" s="25"/>
      <c r="L13" s="4"/>
      <c r="M13" s="4"/>
      <c r="N13" s="4"/>
      <c r="O13" s="3"/>
      <c r="P13" s="2">
        <f t="shared" ref="P13:P16" si="0">SUM(D13:O13)</f>
        <v>10607795.629999999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6">
        <f>368000+120000+96000</f>
        <v>584000</v>
      </c>
      <c r="F14" s="27"/>
      <c r="G14" s="27"/>
      <c r="H14" s="27"/>
      <c r="I14" s="23"/>
      <c r="J14" s="26"/>
      <c r="K14" s="25"/>
      <c r="L14" s="4"/>
      <c r="M14" s="4"/>
      <c r="N14" s="4"/>
      <c r="O14" s="3"/>
      <c r="P14" s="2">
        <f t="shared" si="0"/>
        <v>680000</v>
      </c>
      <c r="Q14" s="28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9">
        <v>15848928</v>
      </c>
      <c r="F15" s="30"/>
      <c r="G15" s="30"/>
      <c r="H15" s="17"/>
      <c r="I15" s="23"/>
      <c r="J15" s="26"/>
      <c r="K15" s="25"/>
      <c r="L15" s="4"/>
      <c r="M15" s="4"/>
      <c r="N15" s="4"/>
      <c r="O15" s="3"/>
      <c r="P15" s="2">
        <f t="shared" si="0"/>
        <v>27550658</v>
      </c>
    </row>
    <row r="16" spans="1:17" s="35" customFormat="1" ht="27" customHeight="1" x14ac:dyDescent="0.4">
      <c r="A16" s="31" t="s">
        <v>6</v>
      </c>
      <c r="B16" s="32">
        <v>493770243</v>
      </c>
      <c r="C16" s="33">
        <v>0</v>
      </c>
      <c r="D16" s="16">
        <v>32063933</v>
      </c>
      <c r="E16" s="16">
        <v>27059995</v>
      </c>
      <c r="F16" s="16"/>
      <c r="G16" s="16"/>
      <c r="H16" s="27"/>
      <c r="I16" s="26"/>
      <c r="J16" s="26"/>
      <c r="K16" s="25"/>
      <c r="L16" s="25"/>
      <c r="M16" s="25"/>
      <c r="N16" s="25"/>
      <c r="O16" s="34"/>
      <c r="P16" s="2">
        <f t="shared" si="0"/>
        <v>59123928</v>
      </c>
    </row>
    <row r="17" spans="1:24" ht="27" customHeight="1" x14ac:dyDescent="0.4">
      <c r="A17" s="11" t="s">
        <v>7</v>
      </c>
      <c r="B17" s="12"/>
      <c r="C17" s="12"/>
      <c r="D17" s="36"/>
      <c r="E17" s="37"/>
      <c r="J17" s="35"/>
      <c r="K17" s="34"/>
      <c r="O17" s="3"/>
    </row>
    <row r="18" spans="1:24" ht="27" customHeight="1" x14ac:dyDescent="0.4">
      <c r="A18" s="13" t="s">
        <v>8</v>
      </c>
      <c r="B18" s="32">
        <v>148867000</v>
      </c>
      <c r="C18" s="15">
        <v>0</v>
      </c>
      <c r="D18" s="16">
        <v>14617520</v>
      </c>
      <c r="E18" s="4">
        <v>6998724</v>
      </c>
      <c r="F18" s="4"/>
      <c r="G18" s="4"/>
      <c r="H18" s="23"/>
      <c r="I18" s="23"/>
      <c r="J18" s="26"/>
      <c r="K18" s="25"/>
      <c r="L18" s="4"/>
      <c r="M18" s="4"/>
      <c r="N18" s="4"/>
      <c r="O18" s="3"/>
      <c r="P18" s="37">
        <f>SUM(D18:O18)</f>
        <v>21616244</v>
      </c>
    </row>
    <row r="19" spans="1:24" ht="27" customHeight="1" x14ac:dyDescent="0.4">
      <c r="A19" s="13" t="s">
        <v>9</v>
      </c>
      <c r="B19" s="32">
        <v>45705000</v>
      </c>
      <c r="C19" s="15">
        <v>0</v>
      </c>
      <c r="D19" s="16">
        <f>1768697+1643576</f>
        <v>3412273</v>
      </c>
      <c r="E19" s="30">
        <f>3307682+2222058</f>
        <v>5529740</v>
      </c>
      <c r="F19" s="30"/>
      <c r="G19" s="29"/>
      <c r="H19" s="23"/>
      <c r="I19" s="23"/>
      <c r="J19" s="26"/>
      <c r="K19" s="25"/>
      <c r="L19" s="4"/>
      <c r="M19" s="4"/>
      <c r="N19" s="4"/>
      <c r="O19" s="3"/>
      <c r="P19" s="37">
        <f t="shared" ref="P19" si="1">SUM(D19:O19)</f>
        <v>8942013</v>
      </c>
      <c r="X19" s="3"/>
    </row>
    <row r="20" spans="1:24" ht="27" customHeight="1" x14ac:dyDescent="0.4">
      <c r="A20" s="13" t="s">
        <v>10</v>
      </c>
      <c r="B20" s="32">
        <v>36790000</v>
      </c>
      <c r="C20" s="15">
        <v>0</v>
      </c>
      <c r="D20" s="16">
        <v>1800728</v>
      </c>
      <c r="E20" s="38">
        <v>3013221</v>
      </c>
      <c r="F20" s="4"/>
      <c r="G20" s="29"/>
      <c r="H20" s="23"/>
      <c r="I20" s="23"/>
      <c r="J20" s="26"/>
      <c r="K20" s="25"/>
      <c r="L20" s="4"/>
      <c r="M20" s="4"/>
      <c r="N20" s="4"/>
      <c r="O20" s="3"/>
      <c r="P20" s="37">
        <f>SUM(D20:O20)</f>
        <v>4813949</v>
      </c>
      <c r="X20" s="3"/>
    </row>
    <row r="21" spans="1:24" ht="27" customHeight="1" x14ac:dyDescent="0.4">
      <c r="A21" s="13" t="s">
        <v>11</v>
      </c>
      <c r="B21" s="33">
        <v>0</v>
      </c>
      <c r="C21" s="15">
        <f>+B21</f>
        <v>0</v>
      </c>
      <c r="D21" s="33">
        <v>0</v>
      </c>
      <c r="E21" s="15">
        <v>0</v>
      </c>
      <c r="F21" s="15">
        <v>0</v>
      </c>
      <c r="G21" s="15">
        <v>0</v>
      </c>
      <c r="H21" s="15">
        <v>0</v>
      </c>
      <c r="I21" s="29">
        <v>0</v>
      </c>
      <c r="J21" s="39">
        <v>0</v>
      </c>
      <c r="K21" s="40">
        <v>0</v>
      </c>
      <c r="L21" s="41">
        <v>0</v>
      </c>
      <c r="M21" s="41">
        <v>0</v>
      </c>
      <c r="N21" s="41">
        <v>0</v>
      </c>
      <c r="O21" s="41">
        <v>0</v>
      </c>
      <c r="P21" s="37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2">
        <v>14865700</v>
      </c>
      <c r="C22" s="15">
        <v>0</v>
      </c>
      <c r="D22" s="16">
        <v>333577</v>
      </c>
      <c r="E22" s="30">
        <v>158025</v>
      </c>
      <c r="F22" s="4"/>
      <c r="G22" s="29"/>
      <c r="H22" s="17"/>
      <c r="I22" s="23"/>
      <c r="J22" s="26"/>
      <c r="K22" s="25"/>
      <c r="L22" s="4"/>
      <c r="M22" s="4"/>
      <c r="N22" s="4"/>
      <c r="O22" s="3"/>
      <c r="P22" s="37">
        <f t="shared" si="2"/>
        <v>491602</v>
      </c>
      <c r="X22" s="3"/>
    </row>
    <row r="23" spans="1:24" ht="27" customHeight="1" x14ac:dyDescent="0.4">
      <c r="A23" s="13" t="s">
        <v>13</v>
      </c>
      <c r="B23" s="32">
        <v>133300000</v>
      </c>
      <c r="C23" s="15">
        <v>0</v>
      </c>
      <c r="D23" s="16">
        <f>5258272+1162170</f>
        <v>6420442</v>
      </c>
      <c r="E23" s="30">
        <f>1205931+8797969</f>
        <v>10003900</v>
      </c>
      <c r="F23" s="30"/>
      <c r="G23" s="29"/>
      <c r="H23" s="30"/>
      <c r="I23" s="23"/>
      <c r="J23" s="16"/>
      <c r="K23" s="16"/>
      <c r="L23" s="16"/>
      <c r="M23" s="16"/>
      <c r="N23" s="16"/>
      <c r="O23" s="16"/>
      <c r="P23" s="37">
        <f>SUM(D23:O23)</f>
        <v>16424342</v>
      </c>
      <c r="X23" s="3"/>
    </row>
    <row r="24" spans="1:24" ht="49.5" x14ac:dyDescent="0.4">
      <c r="A24" s="42" t="s">
        <v>14</v>
      </c>
      <c r="B24" s="32">
        <v>111240000</v>
      </c>
      <c r="C24" s="15">
        <v>0</v>
      </c>
      <c r="D24" s="16">
        <v>11917808</v>
      </c>
      <c r="E24" s="16">
        <v>18248792</v>
      </c>
      <c r="F24" s="16"/>
      <c r="G24" s="16"/>
      <c r="H24" s="16"/>
      <c r="I24" s="16"/>
      <c r="J24" s="16"/>
      <c r="K24" s="16"/>
      <c r="L24" s="16"/>
      <c r="M24" s="43"/>
      <c r="N24" s="30"/>
      <c r="O24" s="43"/>
      <c r="P24" s="44">
        <f t="shared" si="2"/>
        <v>30166600</v>
      </c>
      <c r="X24" s="3"/>
    </row>
    <row r="25" spans="1:24" ht="48" customHeight="1" x14ac:dyDescent="0.4">
      <c r="A25" s="42" t="s">
        <v>15</v>
      </c>
      <c r="B25" s="32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5">
        <f>8859304+562115+6123379+261300+103083+1060944+6875644+34978485+3023397+10986678+5218732+897411-59125</f>
        <v>78891347</v>
      </c>
      <c r="F25" s="16"/>
      <c r="G25" s="46"/>
      <c r="H25" s="26"/>
      <c r="I25" s="26"/>
      <c r="J25" s="26"/>
      <c r="K25" s="25"/>
      <c r="L25" s="25"/>
      <c r="M25" s="25"/>
      <c r="N25" s="25"/>
      <c r="O25" s="34"/>
      <c r="P25" s="37">
        <f t="shared" si="2"/>
        <v>182688213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3">
        <v>0</v>
      </c>
      <c r="E26" s="15">
        <v>0</v>
      </c>
      <c r="F26" s="15">
        <v>0</v>
      </c>
      <c r="G26" s="15">
        <v>0</v>
      </c>
      <c r="H26" s="15">
        <v>0</v>
      </c>
      <c r="I26" s="41">
        <v>0</v>
      </c>
      <c r="J26" s="39">
        <v>0</v>
      </c>
      <c r="K26" s="39">
        <v>0</v>
      </c>
      <c r="L26" s="30">
        <v>0</v>
      </c>
      <c r="M26" s="30">
        <v>0</v>
      </c>
      <c r="N26" s="16">
        <v>0</v>
      </c>
      <c r="O26" s="15">
        <v>0</v>
      </c>
      <c r="P26" s="37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5"/>
      <c r="J27" s="35"/>
      <c r="K27" s="34"/>
      <c r="O27" s="3"/>
      <c r="X27" s="3"/>
    </row>
    <row r="28" spans="1:24" ht="27" customHeight="1" x14ac:dyDescent="0.4">
      <c r="A28" s="13" t="s">
        <v>18</v>
      </c>
      <c r="B28" s="32">
        <v>54560000</v>
      </c>
      <c r="C28" s="15">
        <v>0</v>
      </c>
      <c r="D28" s="16">
        <f>1837087+17500</f>
        <v>1854587</v>
      </c>
      <c r="E28" s="30">
        <f>156787+2785149</f>
        <v>2941936</v>
      </c>
      <c r="F28" s="29"/>
      <c r="G28" s="29"/>
      <c r="H28" s="30"/>
      <c r="I28" s="46"/>
      <c r="J28" s="46"/>
      <c r="K28" s="25"/>
      <c r="L28" s="4"/>
      <c r="M28" s="4"/>
      <c r="N28" s="25"/>
      <c r="O28" s="3"/>
      <c r="P28" s="37">
        <f>SUM(D28:O28)</f>
        <v>4796523</v>
      </c>
      <c r="X28" s="3"/>
    </row>
    <row r="29" spans="1:24" ht="27" customHeight="1" x14ac:dyDescent="0.4">
      <c r="A29" s="13" t="s">
        <v>19</v>
      </c>
      <c r="B29" s="32">
        <v>3400000</v>
      </c>
      <c r="C29" s="15">
        <v>0</v>
      </c>
      <c r="D29" s="16">
        <f>795093-134363</f>
        <v>660730</v>
      </c>
      <c r="E29" s="30">
        <v>11910</v>
      </c>
      <c r="F29" s="29"/>
      <c r="G29" s="29"/>
      <c r="H29" s="30"/>
      <c r="I29" s="46"/>
      <c r="J29" s="46"/>
      <c r="K29" s="25"/>
      <c r="L29" s="4"/>
      <c r="M29" s="4"/>
      <c r="N29" s="4"/>
      <c r="O29" s="3"/>
      <c r="P29" s="37">
        <f>SUM(D29:O29)</f>
        <v>672640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9">
        <v>0</v>
      </c>
      <c r="J30" s="46">
        <v>0</v>
      </c>
      <c r="K30" s="16">
        <v>0</v>
      </c>
      <c r="L30" s="30">
        <v>0</v>
      </c>
      <c r="M30" s="30">
        <v>0</v>
      </c>
      <c r="N30" s="30">
        <v>0</v>
      </c>
      <c r="O30" s="15">
        <v>0</v>
      </c>
      <c r="P30" s="37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9">
        <v>0</v>
      </c>
      <c r="J31" s="46">
        <v>0</v>
      </c>
      <c r="K31" s="16">
        <v>0</v>
      </c>
      <c r="L31" s="30">
        <v>0</v>
      </c>
      <c r="M31" s="30">
        <v>0</v>
      </c>
      <c r="N31" s="30">
        <v>0</v>
      </c>
      <c r="O31" s="15">
        <v>0</v>
      </c>
      <c r="P31" s="37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9">
        <v>0</v>
      </c>
      <c r="J32" s="46">
        <v>0</v>
      </c>
      <c r="K32" s="16">
        <v>0</v>
      </c>
      <c r="L32" s="30">
        <v>0</v>
      </c>
      <c r="M32" s="30">
        <v>0</v>
      </c>
      <c r="N32" s="30">
        <v>0</v>
      </c>
      <c r="O32" s="15">
        <v>0</v>
      </c>
      <c r="P32" s="37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9">
        <v>0</v>
      </c>
      <c r="J33" s="46">
        <v>0</v>
      </c>
      <c r="K33" s="16">
        <v>0</v>
      </c>
      <c r="L33" s="30">
        <v>0</v>
      </c>
      <c r="M33" s="30">
        <v>0</v>
      </c>
      <c r="N33" s="30">
        <v>0</v>
      </c>
      <c r="O33" s="15">
        <v>0</v>
      </c>
      <c r="P33" s="37">
        <f t="shared" si="3"/>
        <v>0</v>
      </c>
      <c r="X33" s="3"/>
    </row>
    <row r="34" spans="1:24" ht="53.25" customHeight="1" x14ac:dyDescent="0.4">
      <c r="A34" s="42" t="s">
        <v>24</v>
      </c>
      <c r="B34" s="14">
        <v>101088360</v>
      </c>
      <c r="C34" s="15">
        <v>0</v>
      </c>
      <c r="D34" s="2">
        <f>5680073+135725</f>
        <v>5815798</v>
      </c>
      <c r="E34" s="30">
        <v>5754750</v>
      </c>
      <c r="F34" s="29"/>
      <c r="G34" s="29"/>
      <c r="H34" s="29"/>
      <c r="I34" s="29"/>
      <c r="J34" s="46"/>
      <c r="K34" s="25"/>
      <c r="L34" s="4"/>
      <c r="M34" s="4"/>
      <c r="N34" s="4"/>
      <c r="O34" s="3"/>
      <c r="P34" s="37">
        <f>SUM(D34:O34)</f>
        <v>11570548</v>
      </c>
      <c r="X34" s="3"/>
    </row>
    <row r="35" spans="1:24" ht="48" customHeight="1" x14ac:dyDescent="0.4">
      <c r="A35" s="47" t="s">
        <v>25</v>
      </c>
      <c r="B35" s="15">
        <v>0</v>
      </c>
      <c r="C35" s="15">
        <f>+B35</f>
        <v>0</v>
      </c>
      <c r="D35" s="15"/>
      <c r="E35" s="30"/>
      <c r="F35" s="48"/>
      <c r="G35" s="30"/>
      <c r="H35" s="15"/>
      <c r="I35" s="29"/>
      <c r="J35" s="49"/>
      <c r="K35" s="16"/>
      <c r="L35" s="30"/>
      <c r="M35" s="30"/>
      <c r="N35" s="30"/>
      <c r="O35" s="50"/>
      <c r="P35" s="37">
        <f>SUM(D35:O35)</f>
        <v>0</v>
      </c>
      <c r="X35" s="3"/>
    </row>
    <row r="36" spans="1:24" ht="27" customHeight="1" x14ac:dyDescent="0.4">
      <c r="A36" s="13" t="s">
        <v>26</v>
      </c>
      <c r="B36" s="32">
        <v>199245941</v>
      </c>
      <c r="C36" s="15">
        <v>0</v>
      </c>
      <c r="D36" s="2">
        <v>8180876</v>
      </c>
      <c r="E36" s="30">
        <v>15714304</v>
      </c>
      <c r="F36" s="29"/>
      <c r="G36" s="29"/>
      <c r="H36" s="29"/>
      <c r="I36" s="46"/>
      <c r="J36" s="46"/>
      <c r="K36" s="25"/>
      <c r="L36" s="4"/>
      <c r="M36" s="4"/>
      <c r="N36" s="4"/>
      <c r="O36" s="3"/>
      <c r="P36" s="37">
        <f>SUM(D36:O36)</f>
        <v>23895180</v>
      </c>
      <c r="X36" s="3"/>
    </row>
    <row r="37" spans="1:24" ht="27" customHeight="1" x14ac:dyDescent="0.4">
      <c r="A37" s="11" t="s">
        <v>27</v>
      </c>
      <c r="B37" s="12"/>
      <c r="C37" s="12"/>
      <c r="J37" s="35"/>
      <c r="K37" s="34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30">
        <f>1166746+89345+64900+2599740</f>
        <v>3920731</v>
      </c>
      <c r="E38" s="16">
        <f>2599740+1587536+311284+152260</f>
        <v>4650820</v>
      </c>
      <c r="F38" s="29"/>
      <c r="G38" s="29"/>
      <c r="H38" s="29"/>
      <c r="I38" s="29"/>
      <c r="J38" s="46"/>
      <c r="K38" s="25"/>
      <c r="L38" s="4"/>
      <c r="M38" s="4"/>
      <c r="N38" s="4"/>
      <c r="O38" s="3"/>
      <c r="P38" s="37">
        <f>SUM(D38:O38)</f>
        <v>8571551</v>
      </c>
    </row>
    <row r="39" spans="1:24" ht="10.5" customHeight="1" x14ac:dyDescent="0.4">
      <c r="A39" s="13"/>
      <c r="B39" s="15">
        <v>0</v>
      </c>
      <c r="C39" s="15">
        <v>0</v>
      </c>
      <c r="D39" s="30"/>
      <c r="E39" s="30"/>
      <c r="F39" s="30"/>
      <c r="G39" s="15"/>
      <c r="H39" s="15"/>
      <c r="I39" s="15"/>
      <c r="J39" s="33"/>
      <c r="K39" s="33"/>
      <c r="L39" s="15"/>
      <c r="M39" s="15"/>
      <c r="N39" s="15"/>
      <c r="O39" s="50"/>
      <c r="P39" s="37">
        <f t="shared" ref="P39:P45" si="4">SUM(D39:O39)</f>
        <v>0</v>
      </c>
    </row>
    <row r="40" spans="1:24" ht="49.5" x14ac:dyDescent="0.4">
      <c r="A40" s="47" t="s">
        <v>29</v>
      </c>
      <c r="B40" s="15">
        <v>0</v>
      </c>
      <c r="C40" s="15">
        <v>0</v>
      </c>
      <c r="D40" s="30">
        <v>0</v>
      </c>
      <c r="E40" s="30">
        <v>0</v>
      </c>
      <c r="F40" s="30">
        <v>0</v>
      </c>
      <c r="G40" s="15">
        <v>0</v>
      </c>
      <c r="H40" s="15">
        <v>0</v>
      </c>
      <c r="I40" s="15">
        <v>0</v>
      </c>
      <c r="J40" s="33">
        <v>0</v>
      </c>
      <c r="K40" s="33">
        <v>0</v>
      </c>
      <c r="L40" s="15">
        <v>0</v>
      </c>
      <c r="M40" s="15">
        <v>0</v>
      </c>
      <c r="N40" s="15">
        <v>0</v>
      </c>
      <c r="O40" s="50">
        <v>0</v>
      </c>
      <c r="P40" s="37">
        <f t="shared" si="4"/>
        <v>0</v>
      </c>
    </row>
    <row r="41" spans="1:24" ht="49.5" x14ac:dyDescent="0.4">
      <c r="A41" s="47" t="s">
        <v>30</v>
      </c>
      <c r="B41" s="15">
        <v>0</v>
      </c>
      <c r="C41" s="15">
        <v>0</v>
      </c>
      <c r="D41" s="30">
        <v>0</v>
      </c>
      <c r="E41" s="30">
        <v>0</v>
      </c>
      <c r="F41" s="30">
        <v>0</v>
      </c>
      <c r="G41" s="15">
        <v>0</v>
      </c>
      <c r="H41" s="15">
        <v>0</v>
      </c>
      <c r="I41" s="15">
        <v>0</v>
      </c>
      <c r="J41" s="33">
        <v>0</v>
      </c>
      <c r="K41" s="33">
        <v>0</v>
      </c>
      <c r="L41" s="15">
        <v>0</v>
      </c>
      <c r="M41" s="15">
        <v>0</v>
      </c>
      <c r="N41" s="15">
        <v>0</v>
      </c>
      <c r="O41" s="50">
        <v>0</v>
      </c>
      <c r="P41" s="37">
        <f t="shared" si="4"/>
        <v>0</v>
      </c>
      <c r="X41" s="3"/>
    </row>
    <row r="42" spans="1:24" ht="49.5" x14ac:dyDescent="0.4">
      <c r="A42" s="47" t="s">
        <v>31</v>
      </c>
      <c r="B42" s="15">
        <v>0</v>
      </c>
      <c r="C42" s="15">
        <v>0</v>
      </c>
      <c r="D42" s="30">
        <v>0</v>
      </c>
      <c r="E42" s="30">
        <v>0</v>
      </c>
      <c r="F42" s="30">
        <v>0</v>
      </c>
      <c r="G42" s="15">
        <v>0</v>
      </c>
      <c r="H42" s="15">
        <v>0</v>
      </c>
      <c r="I42" s="15">
        <v>0</v>
      </c>
      <c r="J42" s="33">
        <v>0</v>
      </c>
      <c r="K42" s="33">
        <v>0</v>
      </c>
      <c r="L42" s="15">
        <v>0</v>
      </c>
      <c r="M42" s="15">
        <v>0</v>
      </c>
      <c r="N42" s="15">
        <v>0</v>
      </c>
      <c r="O42" s="50">
        <v>0</v>
      </c>
      <c r="P42" s="37">
        <f t="shared" si="4"/>
        <v>0</v>
      </c>
      <c r="X42" s="3"/>
    </row>
    <row r="43" spans="1:24" ht="27" customHeight="1" x14ac:dyDescent="0.4">
      <c r="A43" s="13" t="s">
        <v>32</v>
      </c>
      <c r="B43" s="33">
        <v>0</v>
      </c>
      <c r="C43" s="15">
        <v>0</v>
      </c>
      <c r="D43" s="30">
        <v>0</v>
      </c>
      <c r="E43" s="30">
        <v>0</v>
      </c>
      <c r="F43" s="30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50">
        <v>0</v>
      </c>
      <c r="P43" s="37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30">
        <v>0</v>
      </c>
      <c r="E44" s="30">
        <v>0</v>
      </c>
      <c r="F44" s="30">
        <v>0</v>
      </c>
      <c r="G44" s="15">
        <v>0</v>
      </c>
      <c r="H44" s="15">
        <v>0</v>
      </c>
      <c r="I44" s="15">
        <v>0</v>
      </c>
      <c r="J44" s="33">
        <v>0</v>
      </c>
      <c r="K44" s="33">
        <v>0</v>
      </c>
      <c r="L44" s="15">
        <v>0</v>
      </c>
      <c r="M44" s="15">
        <v>0</v>
      </c>
      <c r="N44" s="15">
        <v>0</v>
      </c>
      <c r="O44" s="50">
        <v>0</v>
      </c>
      <c r="P44" s="37">
        <f t="shared" si="4"/>
        <v>0</v>
      </c>
      <c r="X44" s="3"/>
    </row>
    <row r="45" spans="1:24" ht="49.5" x14ac:dyDescent="0.4">
      <c r="A45" s="47" t="s">
        <v>34</v>
      </c>
      <c r="B45" s="15">
        <v>0</v>
      </c>
      <c r="C45" s="15">
        <v>0</v>
      </c>
      <c r="D45" s="30">
        <v>0</v>
      </c>
      <c r="E45" s="30">
        <v>0</v>
      </c>
      <c r="F45" s="30">
        <v>0</v>
      </c>
      <c r="G45" s="15">
        <v>0</v>
      </c>
      <c r="H45" s="15">
        <v>0</v>
      </c>
      <c r="I45" s="15">
        <v>0</v>
      </c>
      <c r="J45" s="33">
        <v>0</v>
      </c>
      <c r="K45" s="33">
        <v>0</v>
      </c>
      <c r="L45" s="15">
        <v>0</v>
      </c>
      <c r="M45" s="15">
        <v>0</v>
      </c>
      <c r="N45" s="15">
        <v>0</v>
      </c>
      <c r="O45" s="50">
        <v>0</v>
      </c>
      <c r="P45" s="37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1"/>
      <c r="K46" s="51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30">
        <v>0</v>
      </c>
      <c r="E47" s="30">
        <v>0</v>
      </c>
      <c r="F47" s="30">
        <v>0</v>
      </c>
      <c r="G47" s="15">
        <v>0</v>
      </c>
      <c r="H47" s="15">
        <v>0</v>
      </c>
      <c r="I47" s="15">
        <v>0</v>
      </c>
      <c r="J47" s="33">
        <v>0</v>
      </c>
      <c r="K47" s="33">
        <v>0</v>
      </c>
      <c r="L47" s="15">
        <v>0</v>
      </c>
      <c r="M47" s="15">
        <v>0</v>
      </c>
      <c r="N47" s="15">
        <v>0</v>
      </c>
      <c r="O47" s="15">
        <v>0</v>
      </c>
      <c r="P47" s="37">
        <f t="shared" ref="P47:P52" si="5">SUM(D47:O47)</f>
        <v>0</v>
      </c>
      <c r="X47" s="3"/>
    </row>
    <row r="48" spans="1:24" ht="46.5" customHeight="1" x14ac:dyDescent="0.4">
      <c r="A48" s="47" t="s">
        <v>37</v>
      </c>
      <c r="B48" s="15">
        <v>0</v>
      </c>
      <c r="C48" s="15">
        <v>0</v>
      </c>
      <c r="D48" s="30">
        <v>0</v>
      </c>
      <c r="E48" s="30">
        <v>0</v>
      </c>
      <c r="F48" s="30">
        <v>0</v>
      </c>
      <c r="G48" s="15">
        <v>0</v>
      </c>
      <c r="H48" s="15">
        <v>0</v>
      </c>
      <c r="I48" s="15">
        <v>0</v>
      </c>
      <c r="J48" s="33">
        <v>0</v>
      </c>
      <c r="K48" s="33">
        <v>0</v>
      </c>
      <c r="L48" s="15">
        <v>0</v>
      </c>
      <c r="M48" s="15">
        <v>0</v>
      </c>
      <c r="N48" s="15">
        <v>0</v>
      </c>
      <c r="O48" s="15">
        <v>0</v>
      </c>
      <c r="P48" s="37">
        <f t="shared" si="5"/>
        <v>0</v>
      </c>
      <c r="X48" s="3"/>
    </row>
    <row r="49" spans="1:24" ht="49.5" x14ac:dyDescent="0.4">
      <c r="A49" s="47" t="s">
        <v>38</v>
      </c>
      <c r="B49" s="15">
        <v>0</v>
      </c>
      <c r="C49" s="15">
        <v>0</v>
      </c>
      <c r="D49" s="30">
        <v>0</v>
      </c>
      <c r="E49" s="30">
        <v>0</v>
      </c>
      <c r="F49" s="30">
        <v>0</v>
      </c>
      <c r="G49" s="15">
        <v>0</v>
      </c>
      <c r="H49" s="15">
        <v>0</v>
      </c>
      <c r="I49" s="15">
        <v>0</v>
      </c>
      <c r="J49" s="33">
        <v>0</v>
      </c>
      <c r="K49" s="33">
        <v>0</v>
      </c>
      <c r="L49" s="15">
        <v>0</v>
      </c>
      <c r="M49" s="15">
        <v>0</v>
      </c>
      <c r="N49" s="15">
        <v>0</v>
      </c>
      <c r="O49" s="15">
        <v>0</v>
      </c>
      <c r="P49" s="37">
        <f t="shared" si="5"/>
        <v>0</v>
      </c>
      <c r="X49" s="3"/>
    </row>
    <row r="50" spans="1:24" ht="49.5" x14ac:dyDescent="0.4">
      <c r="A50" s="47" t="s">
        <v>39</v>
      </c>
      <c r="B50" s="15">
        <v>0</v>
      </c>
      <c r="C50" s="15">
        <v>0</v>
      </c>
      <c r="D50" s="30">
        <v>0</v>
      </c>
      <c r="E50" s="30">
        <v>0</v>
      </c>
      <c r="F50" s="30">
        <v>0</v>
      </c>
      <c r="G50" s="15">
        <v>0</v>
      </c>
      <c r="H50" s="15">
        <v>0</v>
      </c>
      <c r="I50" s="15">
        <v>0</v>
      </c>
      <c r="J50" s="33">
        <v>0</v>
      </c>
      <c r="K50" s="33">
        <v>0</v>
      </c>
      <c r="L50" s="15">
        <v>0</v>
      </c>
      <c r="M50" s="15">
        <v>0</v>
      </c>
      <c r="N50" s="15">
        <v>0</v>
      </c>
      <c r="O50" s="15">
        <v>0</v>
      </c>
      <c r="P50" s="37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30">
        <v>0</v>
      </c>
      <c r="E51" s="30">
        <v>0</v>
      </c>
      <c r="F51" s="30">
        <v>0</v>
      </c>
      <c r="G51" s="15">
        <v>0</v>
      </c>
      <c r="H51" s="15">
        <v>0</v>
      </c>
      <c r="I51" s="15">
        <v>0</v>
      </c>
      <c r="J51" s="33">
        <v>0</v>
      </c>
      <c r="K51" s="33">
        <v>0</v>
      </c>
      <c r="L51" s="15">
        <v>0</v>
      </c>
      <c r="M51" s="15">
        <v>0</v>
      </c>
      <c r="N51" s="15">
        <v>0</v>
      </c>
      <c r="O51" s="15">
        <v>0</v>
      </c>
      <c r="P51" s="37">
        <f t="shared" si="5"/>
        <v>0</v>
      </c>
    </row>
    <row r="52" spans="1:24" ht="49.5" x14ac:dyDescent="0.4">
      <c r="A52" s="47" t="s">
        <v>41</v>
      </c>
      <c r="B52" s="15">
        <v>0</v>
      </c>
      <c r="C52" s="15">
        <v>0</v>
      </c>
      <c r="D52" s="30">
        <v>0</v>
      </c>
      <c r="E52" s="30">
        <v>0</v>
      </c>
      <c r="F52" s="30">
        <v>0</v>
      </c>
      <c r="G52" s="15">
        <v>0</v>
      </c>
      <c r="H52" s="15">
        <v>0</v>
      </c>
      <c r="I52" s="15">
        <v>0</v>
      </c>
      <c r="J52" s="33">
        <v>0</v>
      </c>
      <c r="K52" s="33">
        <v>0</v>
      </c>
      <c r="L52" s="15">
        <v>0</v>
      </c>
      <c r="M52" s="15">
        <v>0</v>
      </c>
      <c r="N52" s="15">
        <v>0</v>
      </c>
      <c r="O52" s="15">
        <v>0</v>
      </c>
      <c r="P52" s="37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5"/>
      <c r="K53" s="34"/>
      <c r="O53" s="3"/>
    </row>
    <row r="54" spans="1:24" ht="27" customHeight="1" x14ac:dyDescent="0.4">
      <c r="A54" s="13" t="s">
        <v>43</v>
      </c>
      <c r="B54" s="32">
        <v>187300000</v>
      </c>
      <c r="C54" s="15">
        <v>0</v>
      </c>
      <c r="D54" s="30">
        <f>1565915+868610</f>
        <v>2434525</v>
      </c>
      <c r="E54" s="30">
        <f>9795078+1291568-5081427</f>
        <v>6005219</v>
      </c>
      <c r="F54" s="30"/>
      <c r="G54" s="29"/>
      <c r="H54" s="29"/>
      <c r="I54" s="29"/>
      <c r="J54" s="46"/>
      <c r="K54" s="25"/>
      <c r="L54" s="4"/>
      <c r="M54" s="4"/>
      <c r="N54" s="4"/>
      <c r="O54" s="3"/>
      <c r="P54" s="37">
        <f>SUM(D54:O54)</f>
        <v>8439744</v>
      </c>
    </row>
    <row r="55" spans="1:24" ht="45.75" customHeight="1" x14ac:dyDescent="0.4">
      <c r="A55" s="47" t="s">
        <v>44</v>
      </c>
      <c r="B55" s="33">
        <v>119700000</v>
      </c>
      <c r="C55" s="15">
        <v>0</v>
      </c>
      <c r="D55" s="41">
        <v>0</v>
      </c>
      <c r="E55" s="30">
        <v>0</v>
      </c>
      <c r="F55" s="30">
        <v>0</v>
      </c>
      <c r="G55" s="15">
        <v>0</v>
      </c>
      <c r="H55" s="15">
        <v>0</v>
      </c>
      <c r="I55" s="15">
        <v>0</v>
      </c>
      <c r="J55" s="33">
        <v>0</v>
      </c>
      <c r="K55" s="25"/>
      <c r="L55" s="15">
        <v>0</v>
      </c>
      <c r="M55" s="15">
        <v>0</v>
      </c>
      <c r="N55" s="15">
        <v>0</v>
      </c>
      <c r="O55" s="15">
        <v>0</v>
      </c>
      <c r="P55" s="37">
        <f t="shared" ref="P55:P62" si="6">SUM(D55:O55)</f>
        <v>0</v>
      </c>
    </row>
    <row r="56" spans="1:24" ht="31.5" customHeight="1" x14ac:dyDescent="0.4">
      <c r="A56" s="13" t="s">
        <v>45</v>
      </c>
      <c r="B56" s="33">
        <v>0</v>
      </c>
      <c r="C56" s="15">
        <f t="shared" ref="C56:C61" si="7">+B56</f>
        <v>0</v>
      </c>
      <c r="D56" s="41">
        <v>0</v>
      </c>
      <c r="E56" s="30">
        <v>0</v>
      </c>
      <c r="F56" s="30">
        <v>0</v>
      </c>
      <c r="G56" s="15">
        <v>0</v>
      </c>
      <c r="H56" s="15">
        <v>0</v>
      </c>
      <c r="I56" s="15">
        <v>0</v>
      </c>
      <c r="J56" s="33">
        <v>0</v>
      </c>
      <c r="K56" s="33">
        <v>0</v>
      </c>
      <c r="L56" s="15">
        <v>0</v>
      </c>
      <c r="M56" s="15">
        <v>0</v>
      </c>
      <c r="N56" s="15">
        <v>0</v>
      </c>
      <c r="O56" s="15">
        <v>0</v>
      </c>
      <c r="P56" s="37">
        <f t="shared" si="6"/>
        <v>0</v>
      </c>
    </row>
    <row r="57" spans="1:24" ht="30.75" customHeight="1" x14ac:dyDescent="0.4">
      <c r="A57" s="13" t="s">
        <v>46</v>
      </c>
      <c r="B57" s="32">
        <v>30000000</v>
      </c>
      <c r="C57" s="15">
        <v>0</v>
      </c>
      <c r="D57" s="41">
        <v>0</v>
      </c>
      <c r="E57" s="30"/>
      <c r="F57" s="30"/>
      <c r="G57" s="15"/>
      <c r="H57" s="2"/>
      <c r="I57" s="15"/>
      <c r="J57" s="33"/>
      <c r="K57" s="52"/>
      <c r="L57" s="15"/>
      <c r="M57" s="37"/>
      <c r="N57" s="37"/>
      <c r="O57" s="15"/>
      <c r="P57" s="37">
        <f t="shared" si="6"/>
        <v>0</v>
      </c>
      <c r="X57" s="3"/>
    </row>
    <row r="58" spans="1:24" ht="28.5" customHeight="1" x14ac:dyDescent="0.4">
      <c r="A58" s="13" t="s">
        <v>47</v>
      </c>
      <c r="B58" s="32"/>
      <c r="C58" s="15">
        <v>0</v>
      </c>
      <c r="D58" s="30">
        <v>1342246</v>
      </c>
      <c r="E58" s="30">
        <v>350345</v>
      </c>
      <c r="F58" s="30"/>
      <c r="G58" s="29"/>
      <c r="H58" s="29"/>
      <c r="I58" s="29"/>
      <c r="J58" s="46"/>
      <c r="K58" s="25"/>
      <c r="L58" s="3"/>
      <c r="M58" s="4"/>
      <c r="N58" s="4"/>
      <c r="O58" s="3"/>
      <c r="P58" s="37">
        <f>SUM(D58:O58)</f>
        <v>1692591</v>
      </c>
      <c r="X58" s="3"/>
    </row>
    <row r="59" spans="1:24" ht="30.75" customHeight="1" x14ac:dyDescent="0.4">
      <c r="A59" s="13" t="s">
        <v>48</v>
      </c>
      <c r="B59" s="33">
        <v>0</v>
      </c>
      <c r="C59" s="15">
        <f t="shared" si="7"/>
        <v>0</v>
      </c>
      <c r="D59" s="30">
        <v>0</v>
      </c>
      <c r="E59" s="30">
        <v>0</v>
      </c>
      <c r="F59" s="30">
        <v>0</v>
      </c>
      <c r="G59" s="15">
        <v>0</v>
      </c>
      <c r="H59" s="15">
        <v>0</v>
      </c>
      <c r="I59" s="15">
        <v>0</v>
      </c>
      <c r="J59" s="33">
        <v>0</v>
      </c>
      <c r="K59" s="33"/>
      <c r="L59" s="15">
        <v>0</v>
      </c>
      <c r="M59" s="15">
        <v>0</v>
      </c>
      <c r="N59" s="15">
        <v>0</v>
      </c>
      <c r="O59" s="15">
        <v>0</v>
      </c>
      <c r="P59" s="37">
        <f t="shared" si="6"/>
        <v>0</v>
      </c>
      <c r="X59" s="3"/>
    </row>
    <row r="60" spans="1:24" ht="32.25" customHeight="1" x14ac:dyDescent="0.4">
      <c r="A60" s="13" t="s">
        <v>49</v>
      </c>
      <c r="B60" s="33">
        <v>0</v>
      </c>
      <c r="C60" s="15">
        <f t="shared" si="7"/>
        <v>0</v>
      </c>
      <c r="D60" s="30">
        <v>0</v>
      </c>
      <c r="E60" s="30">
        <v>0</v>
      </c>
      <c r="F60" s="30">
        <v>0</v>
      </c>
      <c r="G60" s="15">
        <v>0</v>
      </c>
      <c r="H60" s="15">
        <v>0</v>
      </c>
      <c r="I60" s="15">
        <v>0</v>
      </c>
      <c r="J60" s="33">
        <v>0</v>
      </c>
      <c r="K60" s="33"/>
      <c r="L60" s="15">
        <v>0</v>
      </c>
      <c r="M60" s="15">
        <v>0</v>
      </c>
      <c r="N60" s="15">
        <v>0</v>
      </c>
      <c r="O60" s="15">
        <v>0</v>
      </c>
      <c r="P60" s="37">
        <f t="shared" si="6"/>
        <v>0</v>
      </c>
      <c r="X60" s="3"/>
    </row>
    <row r="61" spans="1:24" ht="32.25" customHeight="1" x14ac:dyDescent="0.4">
      <c r="A61" s="13" t="s">
        <v>50</v>
      </c>
      <c r="B61" s="33">
        <v>0</v>
      </c>
      <c r="C61" s="15">
        <f t="shared" si="7"/>
        <v>0</v>
      </c>
      <c r="D61" s="30">
        <v>0</v>
      </c>
      <c r="E61" s="30">
        <v>0</v>
      </c>
      <c r="F61" s="30">
        <v>0</v>
      </c>
      <c r="G61" s="15">
        <v>0</v>
      </c>
      <c r="H61" s="15">
        <v>0</v>
      </c>
      <c r="I61" s="15">
        <v>0</v>
      </c>
      <c r="J61" s="15">
        <v>0</v>
      </c>
      <c r="K61" s="33"/>
      <c r="L61" s="15">
        <v>0</v>
      </c>
      <c r="M61" s="15">
        <v>0</v>
      </c>
      <c r="N61" s="15">
        <v>0</v>
      </c>
      <c r="O61" s="15">
        <v>0</v>
      </c>
      <c r="P61" s="37">
        <f t="shared" si="6"/>
        <v>0</v>
      </c>
      <c r="X61" s="3"/>
    </row>
    <row r="62" spans="1:24" ht="49.5" x14ac:dyDescent="0.4">
      <c r="A62" s="47" t="s">
        <v>51</v>
      </c>
      <c r="B62" s="33"/>
      <c r="C62" s="15"/>
      <c r="D62" s="30"/>
      <c r="E62" s="30"/>
      <c r="F62" s="30"/>
      <c r="G62" s="15"/>
      <c r="H62" s="15"/>
      <c r="I62" s="15"/>
      <c r="J62" s="15"/>
      <c r="K62" s="33"/>
      <c r="L62" s="33"/>
      <c r="M62" s="33"/>
      <c r="N62" s="37"/>
      <c r="O62" s="15"/>
      <c r="P62" s="37">
        <f t="shared" si="6"/>
        <v>0</v>
      </c>
      <c r="X62" s="3"/>
    </row>
    <row r="63" spans="1:24" ht="27" customHeight="1" x14ac:dyDescent="0.4">
      <c r="A63" s="11" t="s">
        <v>52</v>
      </c>
      <c r="B63" s="51"/>
      <c r="C63" s="12"/>
      <c r="J63" s="35"/>
      <c r="K63" s="35"/>
      <c r="O63" s="3"/>
      <c r="X63" s="3"/>
    </row>
    <row r="64" spans="1:24" ht="27" customHeight="1" x14ac:dyDescent="0.4">
      <c r="A64" s="13" t="s">
        <v>53</v>
      </c>
      <c r="B64" s="32">
        <v>44000000</v>
      </c>
      <c r="C64" s="15">
        <v>0</v>
      </c>
      <c r="D64" s="30">
        <v>681420</v>
      </c>
      <c r="E64" s="16">
        <v>0</v>
      </c>
      <c r="F64" s="30"/>
      <c r="G64" s="15"/>
      <c r="H64" s="2"/>
      <c r="I64" s="15"/>
      <c r="J64" s="33"/>
      <c r="K64" s="52"/>
      <c r="L64" s="15"/>
      <c r="M64" s="4"/>
      <c r="N64" s="4"/>
      <c r="O64" s="3"/>
      <c r="P64" s="37">
        <f t="shared" ref="P64:P74" si="8">SUM(D64:O64)</f>
        <v>681420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30">
        <v>0</v>
      </c>
      <c r="E65" s="30">
        <v>0</v>
      </c>
      <c r="F65" s="30">
        <v>0</v>
      </c>
      <c r="G65" s="15">
        <v>0</v>
      </c>
      <c r="H65" s="15">
        <v>0</v>
      </c>
      <c r="I65" s="15">
        <v>0</v>
      </c>
      <c r="J65" s="33">
        <v>0</v>
      </c>
      <c r="K65" s="33">
        <v>0</v>
      </c>
      <c r="L65" s="15">
        <v>0</v>
      </c>
      <c r="M65" s="15">
        <v>0</v>
      </c>
      <c r="N65" s="15">
        <v>0</v>
      </c>
      <c r="O65" s="15">
        <v>0</v>
      </c>
      <c r="P65" s="37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30">
        <v>0</v>
      </c>
      <c r="E66" s="30">
        <v>0</v>
      </c>
      <c r="F66" s="30">
        <v>0</v>
      </c>
      <c r="G66" s="15">
        <v>0</v>
      </c>
      <c r="H66" s="15">
        <v>0</v>
      </c>
      <c r="I66" s="15">
        <v>0</v>
      </c>
      <c r="J66" s="33">
        <v>0</v>
      </c>
      <c r="K66" s="33">
        <v>0</v>
      </c>
      <c r="L66" s="15">
        <v>0</v>
      </c>
      <c r="M66" s="15">
        <v>0</v>
      </c>
      <c r="N66" s="15">
        <v>0</v>
      </c>
      <c r="O66" s="15">
        <v>0</v>
      </c>
      <c r="P66" s="37">
        <f t="shared" si="8"/>
        <v>0</v>
      </c>
      <c r="X66" s="3"/>
    </row>
    <row r="67" spans="1:24" ht="47.25" customHeight="1" x14ac:dyDescent="0.4">
      <c r="A67" s="47" t="s">
        <v>56</v>
      </c>
      <c r="B67" s="15">
        <v>0</v>
      </c>
      <c r="C67" s="15">
        <f t="shared" si="9"/>
        <v>0</v>
      </c>
      <c r="D67" s="30">
        <v>0</v>
      </c>
      <c r="E67" s="30">
        <v>0</v>
      </c>
      <c r="F67" s="30">
        <v>0</v>
      </c>
      <c r="G67" s="15">
        <v>0</v>
      </c>
      <c r="H67" s="15">
        <v>0</v>
      </c>
      <c r="I67" s="15">
        <v>0</v>
      </c>
      <c r="J67" s="33">
        <v>0</v>
      </c>
      <c r="K67" s="33">
        <v>0</v>
      </c>
      <c r="L67" s="15">
        <v>0</v>
      </c>
      <c r="M67" s="15">
        <v>0</v>
      </c>
      <c r="N67" s="15">
        <v>0</v>
      </c>
      <c r="O67" s="15">
        <v>0</v>
      </c>
      <c r="P67" s="37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30">
        <v>0</v>
      </c>
      <c r="E68" s="30">
        <v>0</v>
      </c>
      <c r="F68" s="30">
        <v>0</v>
      </c>
      <c r="G68" s="12">
        <v>0</v>
      </c>
      <c r="H68" s="12">
        <v>0</v>
      </c>
      <c r="I68" s="12">
        <v>0</v>
      </c>
      <c r="J68" s="51">
        <v>0</v>
      </c>
      <c r="K68" s="51">
        <v>0</v>
      </c>
      <c r="L68" s="12">
        <v>0</v>
      </c>
      <c r="M68" s="12">
        <v>0</v>
      </c>
      <c r="N68" s="12">
        <v>0</v>
      </c>
      <c r="O68" s="15">
        <v>0</v>
      </c>
      <c r="P68" s="37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30">
        <v>0</v>
      </c>
      <c r="E69" s="30">
        <v>0</v>
      </c>
      <c r="F69" s="30">
        <v>0</v>
      </c>
      <c r="G69" s="15">
        <v>0</v>
      </c>
      <c r="H69" s="15">
        <v>0</v>
      </c>
      <c r="I69" s="15">
        <v>0</v>
      </c>
      <c r="J69" s="33">
        <v>0</v>
      </c>
      <c r="K69" s="33">
        <v>0</v>
      </c>
      <c r="L69" s="15">
        <v>0</v>
      </c>
      <c r="M69" s="15">
        <v>0</v>
      </c>
      <c r="N69" s="15">
        <v>0</v>
      </c>
      <c r="O69" s="15">
        <v>0</v>
      </c>
      <c r="P69" s="37">
        <f t="shared" si="8"/>
        <v>0</v>
      </c>
      <c r="X69" s="3"/>
    </row>
    <row r="70" spans="1:24" ht="49.5" x14ac:dyDescent="0.4">
      <c r="A70" s="47" t="s">
        <v>59</v>
      </c>
      <c r="B70" s="15">
        <v>0</v>
      </c>
      <c r="C70" s="15">
        <f t="shared" si="9"/>
        <v>0</v>
      </c>
      <c r="D70" s="30">
        <v>0</v>
      </c>
      <c r="E70" s="30">
        <v>0</v>
      </c>
      <c r="F70" s="30">
        <v>0</v>
      </c>
      <c r="G70" s="15">
        <v>0</v>
      </c>
      <c r="H70" s="15">
        <v>0</v>
      </c>
      <c r="I70" s="15">
        <v>0</v>
      </c>
      <c r="J70" s="33">
        <v>0</v>
      </c>
      <c r="K70" s="33">
        <v>0</v>
      </c>
      <c r="L70" s="15">
        <v>0</v>
      </c>
      <c r="M70" s="15">
        <v>0</v>
      </c>
      <c r="N70" s="15">
        <v>0</v>
      </c>
      <c r="O70" s="15">
        <v>0</v>
      </c>
      <c r="P70" s="37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30"/>
      <c r="G71" s="12"/>
      <c r="H71" s="12"/>
      <c r="I71" s="12"/>
      <c r="J71" s="51"/>
      <c r="K71" s="51"/>
      <c r="O71" s="12"/>
      <c r="P71" s="37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30">
        <v>0</v>
      </c>
      <c r="E72" s="30">
        <v>0</v>
      </c>
      <c r="F72" s="30">
        <v>0</v>
      </c>
      <c r="G72" s="15">
        <v>0</v>
      </c>
      <c r="H72" s="15">
        <v>0</v>
      </c>
      <c r="I72" s="15">
        <v>0</v>
      </c>
      <c r="J72" s="33">
        <v>0</v>
      </c>
      <c r="K72" s="33">
        <v>0</v>
      </c>
      <c r="L72" s="15">
        <v>0</v>
      </c>
      <c r="M72" s="15">
        <v>0</v>
      </c>
      <c r="N72" s="15">
        <v>0</v>
      </c>
      <c r="O72" s="15">
        <v>0</v>
      </c>
      <c r="P72" s="37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30">
        <v>0</v>
      </c>
      <c r="E73" s="30">
        <v>0</v>
      </c>
      <c r="F73" s="30">
        <v>0</v>
      </c>
      <c r="G73" s="15">
        <v>0</v>
      </c>
      <c r="H73" s="15">
        <v>0</v>
      </c>
      <c r="I73" s="15">
        <v>0</v>
      </c>
      <c r="J73" s="33">
        <v>0</v>
      </c>
      <c r="K73" s="33">
        <v>0</v>
      </c>
      <c r="L73" s="15">
        <v>0</v>
      </c>
      <c r="M73" s="15">
        <v>0</v>
      </c>
      <c r="N73" s="15">
        <v>0</v>
      </c>
      <c r="O73" s="15">
        <v>0</v>
      </c>
      <c r="P73" s="37">
        <f t="shared" si="8"/>
        <v>0</v>
      </c>
    </row>
    <row r="74" spans="1:24" ht="49.5" x14ac:dyDescent="0.4">
      <c r="A74" s="47" t="s">
        <v>63</v>
      </c>
      <c r="B74" s="15">
        <v>0</v>
      </c>
      <c r="C74" s="15">
        <f t="shared" si="10"/>
        <v>0</v>
      </c>
      <c r="D74" s="30">
        <v>0</v>
      </c>
      <c r="E74" s="30">
        <v>0</v>
      </c>
      <c r="F74" s="30">
        <v>0</v>
      </c>
      <c r="G74" s="15">
        <v>0</v>
      </c>
      <c r="H74" s="15">
        <v>0</v>
      </c>
      <c r="I74" s="15">
        <v>0</v>
      </c>
      <c r="J74" s="33">
        <v>0</v>
      </c>
      <c r="K74" s="33">
        <v>0</v>
      </c>
      <c r="L74" s="15">
        <v>0</v>
      </c>
      <c r="M74" s="15">
        <v>0</v>
      </c>
      <c r="N74" s="15">
        <v>0</v>
      </c>
      <c r="O74" s="15">
        <v>0</v>
      </c>
      <c r="P74" s="37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3"/>
      <c r="K75" s="53"/>
      <c r="L75" s="10"/>
      <c r="M75" s="10"/>
      <c r="N75" s="10"/>
      <c r="O75" s="54"/>
      <c r="P75" s="10"/>
    </row>
    <row r="76" spans="1:24" ht="28.5" customHeight="1" x14ac:dyDescent="0.4">
      <c r="A76" s="11" t="s">
        <v>67</v>
      </c>
      <c r="B76" s="12"/>
      <c r="C76" s="12"/>
      <c r="J76" s="35"/>
      <c r="K76" s="35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30">
        <v>0</v>
      </c>
      <c r="E77" s="30">
        <v>0</v>
      </c>
      <c r="F77" s="30">
        <v>0</v>
      </c>
      <c r="G77" s="15">
        <v>0</v>
      </c>
      <c r="H77" s="15">
        <v>0</v>
      </c>
      <c r="I77" s="15">
        <v>0</v>
      </c>
      <c r="J77" s="33">
        <v>0</v>
      </c>
      <c r="K77" s="33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30">
        <v>0</v>
      </c>
      <c r="E78" s="30">
        <v>0</v>
      </c>
      <c r="F78" s="30">
        <v>0</v>
      </c>
      <c r="G78" s="15">
        <v>0</v>
      </c>
      <c r="H78" s="15">
        <v>0</v>
      </c>
      <c r="I78" s="15">
        <v>0</v>
      </c>
      <c r="J78" s="33">
        <v>0</v>
      </c>
      <c r="K78" s="33">
        <v>0</v>
      </c>
      <c r="L78" s="15">
        <v>0</v>
      </c>
      <c r="M78" s="15">
        <v>0</v>
      </c>
      <c r="N78" s="15">
        <v>0</v>
      </c>
      <c r="O78" s="15">
        <v>0</v>
      </c>
      <c r="P78" s="37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1"/>
      <c r="K79" s="51"/>
      <c r="O79" s="12"/>
      <c r="P79" s="37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30">
        <v>0</v>
      </c>
      <c r="E80" s="30">
        <v>0</v>
      </c>
      <c r="F80" s="30">
        <v>0</v>
      </c>
      <c r="G80" s="15">
        <v>0</v>
      </c>
      <c r="H80" s="15">
        <v>0</v>
      </c>
      <c r="I80" s="15">
        <v>0</v>
      </c>
      <c r="J80" s="33">
        <v>0</v>
      </c>
      <c r="K80" s="33">
        <v>0</v>
      </c>
      <c r="L80" s="15">
        <v>0</v>
      </c>
      <c r="M80" s="15">
        <v>0</v>
      </c>
      <c r="N80" s="15">
        <v>0</v>
      </c>
      <c r="O80" s="15">
        <v>0</v>
      </c>
      <c r="P80" s="37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30">
        <v>0</v>
      </c>
      <c r="E81" s="30">
        <v>0</v>
      </c>
      <c r="F81" s="30">
        <v>0</v>
      </c>
      <c r="G81" s="15">
        <v>0</v>
      </c>
      <c r="H81" s="15">
        <v>0</v>
      </c>
      <c r="I81" s="15">
        <v>0</v>
      </c>
      <c r="J81" s="33">
        <v>0</v>
      </c>
      <c r="K81" s="33">
        <v>0</v>
      </c>
      <c r="L81" s="15">
        <v>0</v>
      </c>
      <c r="M81" s="15">
        <v>0</v>
      </c>
      <c r="N81" s="15">
        <v>0</v>
      </c>
      <c r="O81" s="15">
        <v>0</v>
      </c>
      <c r="P81" s="37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30">
        <v>0</v>
      </c>
      <c r="E82" s="30">
        <v>0</v>
      </c>
      <c r="F82" s="30">
        <v>0</v>
      </c>
      <c r="G82" s="12">
        <v>0</v>
      </c>
      <c r="H82" s="12">
        <v>0</v>
      </c>
      <c r="I82" s="12">
        <v>0</v>
      </c>
      <c r="J82" s="51">
        <v>0</v>
      </c>
      <c r="K82" s="51">
        <v>0</v>
      </c>
      <c r="L82" s="12">
        <v>0</v>
      </c>
      <c r="M82" s="12">
        <v>0</v>
      </c>
      <c r="N82" s="12">
        <v>0</v>
      </c>
      <c r="O82" s="15">
        <v>0</v>
      </c>
      <c r="P82" s="37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30">
        <v>0</v>
      </c>
      <c r="E83" s="30">
        <v>0</v>
      </c>
      <c r="F83" s="30">
        <v>0</v>
      </c>
      <c r="G83" s="15">
        <v>0</v>
      </c>
      <c r="H83" s="15">
        <v>0</v>
      </c>
      <c r="I83" s="15">
        <v>0</v>
      </c>
      <c r="J83" s="33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7">
        <f t="shared" si="11"/>
        <v>0</v>
      </c>
    </row>
    <row r="84" spans="1:22" ht="27" customHeight="1" x14ac:dyDescent="0.4">
      <c r="A84" s="55" t="s">
        <v>64</v>
      </c>
      <c r="B84" s="56">
        <f>SUM(B11:B83)</f>
        <v>6810271422</v>
      </c>
      <c r="C84" s="57">
        <f>SUM(C12:C83)</f>
        <v>0</v>
      </c>
      <c r="D84" s="58">
        <f>SUM(D11:D83)</f>
        <v>437476277.69999999</v>
      </c>
      <c r="E84" s="58">
        <f>SUM(E12:E83)</f>
        <v>394464169</v>
      </c>
      <c r="F84" s="58">
        <f>SUM(F11:F83)</f>
        <v>0</v>
      </c>
      <c r="G84" s="58">
        <f>SUM(G11:G83)</f>
        <v>0</v>
      </c>
      <c r="H84" s="58">
        <f>SUM(H11:H83)</f>
        <v>0</v>
      </c>
      <c r="I84" s="58">
        <f>SUM(I12:I83)</f>
        <v>0</v>
      </c>
      <c r="J84" s="58">
        <f>SUM(J11:J83)</f>
        <v>0</v>
      </c>
      <c r="K84" s="59">
        <f>SUM(K12:K83)</f>
        <v>0</v>
      </c>
      <c r="L84" s="60">
        <f>SUM(L12:L83)</f>
        <v>0</v>
      </c>
      <c r="M84" s="60">
        <f>SUM(M12:M83)</f>
        <v>0</v>
      </c>
      <c r="N84" s="60">
        <f>SUM(N12:N83)</f>
        <v>0</v>
      </c>
      <c r="O84" s="61">
        <f>SUM(O11:O83)</f>
        <v>0</v>
      </c>
      <c r="P84" s="57">
        <f>SUM(P12:P83)</f>
        <v>831940446.70000005</v>
      </c>
    </row>
    <row r="85" spans="1:22" x14ac:dyDescent="0.4">
      <c r="B85" s="15"/>
      <c r="C85" s="62"/>
    </row>
    <row r="86" spans="1:22" x14ac:dyDescent="0.4">
      <c r="D86" s="3"/>
      <c r="E86" s="63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7"/>
      <c r="B90" s="67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80" t="s">
        <v>95</v>
      </c>
      <c r="B92" s="80"/>
      <c r="C92" s="65"/>
      <c r="D92" s="65"/>
      <c r="E92" s="65"/>
      <c r="F92" s="65"/>
      <c r="G92" s="65"/>
      <c r="H92" s="80" t="s">
        <v>96</v>
      </c>
      <c r="I92" s="80"/>
      <c r="J92" s="1"/>
      <c r="K92" s="1"/>
      <c r="L92" s="1"/>
      <c r="M92" s="1"/>
      <c r="N92" s="1"/>
    </row>
    <row r="93" spans="1:22" s="5" customFormat="1" ht="27" x14ac:dyDescent="0.4">
      <c r="A93" s="66"/>
      <c r="B93" s="65"/>
      <c r="C93" s="65"/>
      <c r="D93" s="65"/>
      <c r="E93" s="65"/>
      <c r="F93" s="65"/>
      <c r="G93" s="65"/>
      <c r="H93" s="65"/>
      <c r="I93" s="65"/>
      <c r="J93" s="1"/>
      <c r="K93" s="1"/>
      <c r="L93" s="1"/>
      <c r="M93" s="1"/>
      <c r="N93" s="1"/>
    </row>
    <row r="94" spans="1:22" s="5" customFormat="1" ht="27" x14ac:dyDescent="0.4">
      <c r="A94" s="66"/>
      <c r="B94" s="65"/>
      <c r="C94" s="65"/>
      <c r="D94" s="65"/>
      <c r="E94" s="65"/>
      <c r="F94" s="65"/>
      <c r="G94" s="65"/>
      <c r="H94" s="65"/>
      <c r="I94" s="65"/>
      <c r="J94" s="1"/>
      <c r="K94" s="1"/>
      <c r="L94" s="1"/>
      <c r="M94" s="1"/>
      <c r="N94" s="1"/>
    </row>
    <row r="95" spans="1:22" s="5" customFormat="1" ht="27" x14ac:dyDescent="0.4">
      <c r="A95" s="81" t="s">
        <v>98</v>
      </c>
      <c r="B95" s="81"/>
      <c r="C95" s="65"/>
      <c r="D95" s="65"/>
      <c r="E95" s="65"/>
      <c r="F95" s="65"/>
      <c r="G95" s="65"/>
      <c r="H95" s="81" t="s">
        <v>100</v>
      </c>
      <c r="I95" s="81"/>
      <c r="J95" s="1"/>
      <c r="K95" s="1"/>
      <c r="L95" s="1"/>
      <c r="M95" s="1"/>
      <c r="N95" s="1"/>
    </row>
    <row r="96" spans="1:22" s="5" customFormat="1" ht="27" x14ac:dyDescent="0.4">
      <c r="A96" s="80" t="s">
        <v>99</v>
      </c>
      <c r="B96" s="80"/>
      <c r="C96" s="65"/>
      <c r="D96" s="65"/>
      <c r="E96" s="65"/>
      <c r="F96" s="65"/>
      <c r="G96" s="65"/>
      <c r="H96" s="80" t="s">
        <v>97</v>
      </c>
      <c r="I96" s="80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7"/>
      <c r="B100" s="67"/>
      <c r="H100" s="67"/>
      <c r="I100" s="67"/>
      <c r="J100" s="79"/>
      <c r="K100" s="67"/>
    </row>
    <row r="101" spans="1:22" x14ac:dyDescent="0.4">
      <c r="A101" s="6"/>
      <c r="G101" s="64"/>
      <c r="P101" s="3"/>
    </row>
    <row r="102" spans="1:22" x14ac:dyDescent="0.4">
      <c r="A102" s="6"/>
      <c r="G102" s="3"/>
      <c r="P102" s="3"/>
    </row>
    <row r="103" spans="1:22" x14ac:dyDescent="0.4">
      <c r="A103" s="68"/>
      <c r="B103" s="68"/>
      <c r="H103" s="68"/>
      <c r="I103" s="68"/>
      <c r="J103" s="68"/>
      <c r="K103" s="68"/>
      <c r="P103" s="3"/>
    </row>
    <row r="104" spans="1:22" x14ac:dyDescent="0.4">
      <c r="A104" s="67"/>
      <c r="B104" s="67"/>
      <c r="H104" s="67"/>
      <c r="I104" s="67"/>
      <c r="J104" s="67"/>
      <c r="K104" s="67"/>
    </row>
    <row r="105" spans="1:22" x14ac:dyDescent="0.4">
      <c r="G105" s="64"/>
      <c r="P105" s="3"/>
    </row>
    <row r="108" spans="1:22" x14ac:dyDescent="0.4">
      <c r="A108" s="6"/>
      <c r="D108" s="64"/>
    </row>
    <row r="109" spans="1:22" x14ac:dyDescent="0.4">
      <c r="A109" s="6"/>
      <c r="D109" s="3"/>
    </row>
    <row r="110" spans="1:22" x14ac:dyDescent="0.4">
      <c r="A110" s="68"/>
      <c r="B110" s="68"/>
      <c r="H110" s="68"/>
      <c r="I110" s="68"/>
      <c r="J110" s="68"/>
      <c r="K110" s="68"/>
    </row>
    <row r="111" spans="1:22" x14ac:dyDescent="0.4">
      <c r="A111" s="67"/>
      <c r="B111" s="67"/>
      <c r="H111" s="67"/>
      <c r="I111" s="67"/>
      <c r="J111" s="67"/>
      <c r="K111" s="67"/>
    </row>
    <row r="112" spans="1:22" x14ac:dyDescent="0.4">
      <c r="D112" s="64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2024-03-11T18:23:24Z</cp:lastPrinted>
  <dcterms:created xsi:type="dcterms:W3CDTF">2021-07-29T18:58:50Z</dcterms:created>
  <dcterms:modified xsi:type="dcterms:W3CDTF">2024-03-12T14:00:25Z</dcterms:modified>
</cp:coreProperties>
</file>