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FINANZAS 2024\"/>
    </mc:Choice>
  </mc:AlternateContent>
  <bookViews>
    <workbookView xWindow="0" yWindow="0" windowWidth="28800" windowHeight="12300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<sst xmlns="http://schemas.openxmlformats.org/spreadsheetml/2006/main" count="101" uniqueCount="101">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</sst>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sz val="18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0" xfId="0" applyFont="1" applyAlignment="1">
      <alignment horizontal="left" indent="1"/>
    </xf>
    <xf numFmtId="165" fontId="5" fillId="0" borderId="0" xfId="0" applyNumberFormat="1" applyFont="1"/>
    <xf numFmtId="0" fontId="3" fillId="0" borderId="0" xfId="0" applyFont="1" applyAlignment="1">
      <alignment horizontal="left" indent="2"/>
    </xf>
    <xf numFmtId="165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6" fontId="3" fillId="0" borderId="0" xfId="0" applyNumberFormat="1" applyFont="1"/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6" fontId="3" fillId="0" borderId="0" xfId="0" applyNumberFormat="1" applyFont="1" applyAlignment="1">
      <alignment vertical="center" wrapText="1"/>
    </xf>
    <xf numFmtId="165" fontId="3" fillId="0" borderId="0" xfId="0" applyNumberFormat="1" applyFont="1" applyFill="1"/>
    <xf numFmtId="166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6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5" fontId="5" fillId="4" borderId="2" xfId="0" applyNumberFormat="1" applyFont="1" applyFill="1" applyBorder="1"/>
    <xf numFmtId="37" fontId="5" fillId="4" borderId="2" xfId="0" applyNumberFormat="1" applyFont="1" applyFill="1" applyBorder="1"/>
    <xf numFmtId="167" fontId="3" fillId="0" borderId="0" xfId="0" applyNumberFormat="1" applyFont="1"/>
    <xf numFmtId="0" fontId="5" fillId="0" borderId="0" xfId="0" applyFont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6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/>
    <xf numFmtId="165" fontId="5" fillId="0" borderId="1" xfId="0" applyNumberFormat="1" applyFont="1" applyFill="1" applyBorder="1"/>
    <xf numFmtId="3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1" applyNumberFormat="1" applyFont="1"/>
    <xf numFmtId="166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6" fontId="3" fillId="0" borderId="0" xfId="0" applyNumberFormat="1" applyFont="1" applyFill="1" applyAlignment="1">
      <alignment horizontal="left" vertical="center" wrapText="1"/>
    </xf>
    <xf numFmtId="3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1" applyFont="1" applyFill="1" applyAlignment="1">
      <alignment horizontal="center" vertical="center" wrapText="1"/>
    </xf>
    <xf numFmtId="166" fontId="5" fillId="4" borderId="2" xfId="0" applyNumberFormat="1" applyFont="1" applyFill="1" applyBorder="1"/>
    <xf numFmtId="166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/>
    </xf>
    <xf numFmtId="166" fontId="5" fillId="6" borderId="2" xfId="0" applyNumberFormat="1" applyFont="1" applyFill="1" applyBorder="1"/>
    <xf numFmtId="166" fontId="3" fillId="0" borderId="0" xfId="1" applyNumberFormat="1" applyFont="1" applyFill="1"/>
    <xf numFmtId="0" fontId="8" fillId="0" borderId="0" xfId="0" applyFont="1"/>
    <xf numFmtId="37" fontId="8" fillId="0" borderId="0" xfId="0" applyNumberFormat="1" applyFont="1"/>
    <xf numFmtId="4" fontId="8" fillId="0" borderId="0" xfId="0" applyNumberFormat="1" applyFont="1"/>
    <xf numFmtId="3" fontId="8" fillId="0" borderId="0" xfId="0" applyNumberFormat="1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4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7" fontId="5" fillId="0" borderId="0" xfId="0" applyNumberFormat="1" applyFont="1" applyAlignment="1">
      <alignment horizontal="center"/>
    </xf>
    <xf numFmtId="164" fontId="11" fillId="0" borderId="0" xfId="1" applyFont="1" applyAlignment="1">
      <alignment horizontal="center" wrapText="1"/>
    </xf>
    <xf numFmtId="164" fontId="12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1825626</xdr:colOff>
      <xdr:row>1</xdr:row>
      <xdr:rowOff>127000</xdr:rowOff>
    </xdr:from>
    <xdr:to>
      <xdr:col>0</xdr:col>
      <xdr:colOff>3623316</xdr:colOff>
      <xdr:row>6</xdr:row>
      <xdr:rowOff>156347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626" y="381000"/>
          <a:ext cx="1797690" cy="1346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topLeftCell="A58" zoomScale="60" zoomScaleNormal="60" zoomScaleSheetLayoutView="30" workbookViewId="0">
      <pane xSplit="1" topLeftCell="B1" activePane="topRight" state="frozen"/>
      <selection pane="topRight" activeCell="F98" sqref="F98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76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7" x14ac:dyDescent="0.3">
      <c r="A4" s="80">
        <v>2024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7" ht="21" customHeight="1" x14ac:dyDescent="0.3">
      <c r="A5" s="76" t="s">
        <v>90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ht="21.75" customHeight="1" x14ac:dyDescent="0.3">
      <c r="A6" s="72" t="s">
        <v>75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8" spans="1:17" ht="25.5" customHeight="1" x14ac:dyDescent="0.3">
      <c r="A8" s="77" t="s">
        <v>65</v>
      </c>
      <c r="B8" s="78" t="s">
        <v>92</v>
      </c>
      <c r="C8" s="78" t="s">
        <v>91</v>
      </c>
      <c r="D8" s="73" t="s">
        <v>89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17" x14ac:dyDescent="0.3">
      <c r="A9" s="77"/>
      <c r="B9" s="79"/>
      <c r="C9" s="79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ht="27" customHeight="1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ht="27" customHeight="1" x14ac:dyDescent="0.3">
      <c r="A11" s="7" t="s">
        <v>1</v>
      </c>
      <c r="B11" s="8"/>
      <c r="C11" s="8"/>
    </row>
    <row r="12" spans="1:17" ht="27" customHeight="1" x14ac:dyDescent="0.3">
      <c r="A12" s="9" t="s">
        <v>2</v>
      </c>
      <c r="B12" s="34">
        <v>3350308619</v>
      </c>
      <c r="C12" s="10">
        <v>0</v>
      </c>
      <c r="D12" s="18">
        <f>40729683.53+30049006.6+64363675.53+67710077.75+658620+3285335.5+1665778.18+12098572.98</f>
        <v>220560750.06999999</v>
      </c>
      <c r="E12" s="39"/>
      <c r="F12" s="54"/>
      <c r="G12" s="43"/>
      <c r="H12" s="54"/>
      <c r="I12" s="12"/>
      <c r="J12" s="44"/>
      <c r="K12" s="56"/>
      <c r="L12" s="13"/>
      <c r="M12" s="13"/>
      <c r="N12" s="13"/>
      <c r="O12" s="16"/>
      <c r="P12" s="14">
        <f>SUM(D12:O12)</f>
        <v>220560750.06999999</v>
      </c>
    </row>
    <row r="13" spans="1:17" ht="27" customHeight="1" x14ac:dyDescent="0.3">
      <c r="A13" s="9" t="s">
        <v>3</v>
      </c>
      <c r="B13" s="34">
        <v>67440500</v>
      </c>
      <c r="C13" s="10">
        <v>0</v>
      </c>
      <c r="D13" s="18">
        <f>1722299+4141438.63</f>
        <v>5863737.6299999999</v>
      </c>
      <c r="E13" s="11"/>
      <c r="F13" s="41"/>
      <c r="G13" s="41"/>
      <c r="H13" s="41"/>
      <c r="I13" s="13"/>
      <c r="J13" s="25"/>
      <c r="K13" s="25"/>
      <c r="L13" s="13"/>
      <c r="M13" s="13"/>
      <c r="N13" s="13"/>
      <c r="O13" s="16"/>
      <c r="P13" s="14">
        <f t="shared" ref="P13:P16" si="0">SUM(D13:O13)</f>
        <v>5863737.6299999999</v>
      </c>
    </row>
    <row r="14" spans="1:17" ht="27" customHeight="1" x14ac:dyDescent="0.3">
      <c r="A14" s="9" t="s">
        <v>4</v>
      </c>
      <c r="B14" s="34">
        <v>10300000</v>
      </c>
      <c r="C14" s="10">
        <v>0</v>
      </c>
      <c r="D14" s="18">
        <v>96000</v>
      </c>
      <c r="E14" s="19"/>
      <c r="F14" s="42"/>
      <c r="G14" s="42"/>
      <c r="H14" s="42"/>
      <c r="I14" s="11"/>
      <c r="J14" s="19"/>
      <c r="K14" s="25"/>
      <c r="L14" s="13"/>
      <c r="M14" s="13"/>
      <c r="N14" s="13"/>
      <c r="O14" s="16"/>
      <c r="P14" s="14">
        <f t="shared" si="0"/>
        <v>96000</v>
      </c>
      <c r="Q14" s="20"/>
    </row>
    <row r="15" spans="1:17" ht="27" customHeight="1" x14ac:dyDescent="0.3">
      <c r="A15" s="9" t="s">
        <v>5</v>
      </c>
      <c r="B15" s="34">
        <v>243534944</v>
      </c>
      <c r="C15" s="10">
        <v>0</v>
      </c>
      <c r="D15" s="18">
        <v>11701730</v>
      </c>
      <c r="E15" s="21"/>
      <c r="F15" s="15"/>
      <c r="G15" s="15"/>
      <c r="H15" s="39"/>
      <c r="I15" s="11"/>
      <c r="J15" s="19"/>
      <c r="K15" s="25"/>
      <c r="L15" s="13"/>
      <c r="M15" s="13"/>
      <c r="N15" s="13"/>
      <c r="O15" s="16"/>
      <c r="P15" s="14">
        <f t="shared" si="0"/>
        <v>11701730</v>
      </c>
    </row>
    <row r="16" spans="1:17" s="45" customFormat="1" ht="27" customHeight="1" x14ac:dyDescent="0.3">
      <c r="A16" s="40" t="s">
        <v>6</v>
      </c>
      <c r="B16" s="35">
        <v>493770243</v>
      </c>
      <c r="C16" s="22">
        <v>0</v>
      </c>
      <c r="D16" s="18">
        <v>32063933</v>
      </c>
      <c r="E16" s="18"/>
      <c r="F16" s="18"/>
      <c r="G16" s="18"/>
      <c r="H16" s="42"/>
      <c r="I16" s="19"/>
      <c r="J16" s="19"/>
      <c r="K16" s="25"/>
      <c r="L16" s="25"/>
      <c r="M16" s="25"/>
      <c r="N16" s="25"/>
      <c r="O16" s="24"/>
      <c r="P16" s="14">
        <f t="shared" si="0"/>
        <v>32063933</v>
      </c>
    </row>
    <row r="17" spans="1:24" ht="27" customHeight="1" x14ac:dyDescent="0.3">
      <c r="A17" s="7" t="s">
        <v>7</v>
      </c>
      <c r="B17" s="8"/>
      <c r="C17" s="8"/>
      <c r="D17" s="63"/>
      <c r="E17" s="17"/>
      <c r="J17" s="45"/>
      <c r="K17" s="24"/>
      <c r="O17" s="16"/>
    </row>
    <row r="18" spans="1:24" ht="27" customHeight="1" x14ac:dyDescent="0.3">
      <c r="A18" s="9" t="s">
        <v>8</v>
      </c>
      <c r="B18" s="35">
        <v>148867000</v>
      </c>
      <c r="C18" s="10">
        <v>0</v>
      </c>
      <c r="D18" s="18">
        <v>14617520</v>
      </c>
      <c r="E18" s="13"/>
      <c r="F18" s="13"/>
      <c r="G18" s="13"/>
      <c r="H18" s="11"/>
      <c r="I18" s="11"/>
      <c r="J18" s="19"/>
      <c r="K18" s="25"/>
      <c r="L18" s="13"/>
      <c r="M18" s="13"/>
      <c r="N18" s="13"/>
      <c r="O18" s="16"/>
      <c r="P18" s="17">
        <f>SUM(D18:O18)</f>
        <v>14617520</v>
      </c>
    </row>
    <row r="19" spans="1:24" ht="27" customHeight="1" x14ac:dyDescent="0.3">
      <c r="A19" s="9" t="s">
        <v>9</v>
      </c>
      <c r="B19" s="35">
        <v>45705000</v>
      </c>
      <c r="C19" s="10">
        <v>0</v>
      </c>
      <c r="D19" s="18">
        <f>1768697+1643576</f>
        <v>3412273</v>
      </c>
      <c r="E19" s="15"/>
      <c r="F19" s="15"/>
      <c r="G19" s="21"/>
      <c r="H19" s="11"/>
      <c r="I19" s="11"/>
      <c r="J19" s="19"/>
      <c r="K19" s="25"/>
      <c r="L19" s="13"/>
      <c r="M19" s="13"/>
      <c r="N19" s="13"/>
      <c r="O19" s="16"/>
      <c r="P19" s="17">
        <f t="shared" ref="P19" si="1">SUM(D19:O19)</f>
        <v>3412273</v>
      </c>
      <c r="X19" s="16"/>
    </row>
    <row r="20" spans="1:24" ht="27" customHeight="1" x14ac:dyDescent="0.3">
      <c r="A20" s="9" t="s">
        <v>10</v>
      </c>
      <c r="B20" s="35">
        <v>36790000</v>
      </c>
      <c r="C20" s="10">
        <v>0</v>
      </c>
      <c r="D20" s="18">
        <v>1800728</v>
      </c>
      <c r="E20" s="50"/>
      <c r="F20" s="13"/>
      <c r="G20" s="21"/>
      <c r="H20" s="11"/>
      <c r="I20" s="11"/>
      <c r="J20" s="19"/>
      <c r="K20" s="25"/>
      <c r="L20" s="13"/>
      <c r="M20" s="13"/>
      <c r="N20" s="13"/>
      <c r="O20" s="16"/>
      <c r="P20" s="17">
        <f>SUM(D20:O20)</f>
        <v>1800728</v>
      </c>
      <c r="X20" s="16"/>
    </row>
    <row r="21" spans="1:24" ht="27" customHeight="1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6">
        <v>0</v>
      </c>
      <c r="K21" s="58">
        <v>0</v>
      </c>
      <c r="L21" s="26">
        <v>0</v>
      </c>
      <c r="M21" s="26">
        <v>0</v>
      </c>
      <c r="N21" s="26">
        <v>0</v>
      </c>
      <c r="O21" s="26">
        <v>0</v>
      </c>
      <c r="P21" s="17">
        <f t="shared" ref="P21:P26" si="2">SUM(D21:O21)</f>
        <v>0</v>
      </c>
      <c r="X21" s="16"/>
    </row>
    <row r="22" spans="1:24" ht="27" customHeight="1" x14ac:dyDescent="0.3">
      <c r="A22" s="9" t="s">
        <v>12</v>
      </c>
      <c r="B22" s="35">
        <v>14865700</v>
      </c>
      <c r="C22" s="10">
        <v>0</v>
      </c>
      <c r="D22" s="18">
        <v>333577</v>
      </c>
      <c r="E22" s="15"/>
      <c r="F22" s="13"/>
      <c r="G22" s="21"/>
      <c r="H22" s="39"/>
      <c r="I22" s="11"/>
      <c r="J22" s="19"/>
      <c r="K22" s="25"/>
      <c r="L22" s="13"/>
      <c r="M22" s="13"/>
      <c r="N22" s="13"/>
      <c r="O22" s="16"/>
      <c r="P22" s="17">
        <f t="shared" si="2"/>
        <v>333577</v>
      </c>
      <c r="X22" s="16"/>
    </row>
    <row r="23" spans="1:24" ht="27" customHeight="1" x14ac:dyDescent="0.3">
      <c r="A23" s="9" t="s">
        <v>13</v>
      </c>
      <c r="B23" s="35">
        <v>133300000</v>
      </c>
      <c r="C23" s="10">
        <v>0</v>
      </c>
      <c r="D23" s="18">
        <f>5258272+1162170</f>
        <v>6420442</v>
      </c>
      <c r="E23" s="15"/>
      <c r="F23" s="15"/>
      <c r="G23" s="21"/>
      <c r="H23" s="15"/>
      <c r="I23" s="11"/>
      <c r="J23" s="18"/>
      <c r="K23" s="18"/>
      <c r="L23" s="18"/>
      <c r="M23" s="18"/>
      <c r="N23" s="18"/>
      <c r="O23" s="18"/>
      <c r="P23" s="17">
        <f>SUM(D23:O23)</f>
        <v>6420442</v>
      </c>
      <c r="X23" s="16"/>
    </row>
    <row r="24" spans="1:24" ht="40.5" x14ac:dyDescent="0.3">
      <c r="A24" s="38" t="s">
        <v>14</v>
      </c>
      <c r="B24" s="35">
        <v>111240000</v>
      </c>
      <c r="C24" s="10">
        <v>0</v>
      </c>
      <c r="D24" s="18">
        <v>11917808</v>
      </c>
      <c r="E24" s="18"/>
      <c r="F24" s="18"/>
      <c r="G24" s="18"/>
      <c r="H24" s="18"/>
      <c r="I24" s="18"/>
      <c r="J24" s="18"/>
      <c r="K24" s="18"/>
      <c r="L24" s="18"/>
      <c r="M24" s="49"/>
      <c r="N24" s="15"/>
      <c r="O24" s="49"/>
      <c r="P24" s="60">
        <f t="shared" si="2"/>
        <v>11917808</v>
      </c>
      <c r="X24" s="16"/>
    </row>
    <row r="25" spans="1:24" ht="27" customHeight="1" x14ac:dyDescent="0.3">
      <c r="A25" s="40" t="s">
        <v>15</v>
      </c>
      <c r="B25" s="35">
        <v>1355855115</v>
      </c>
      <c r="C25" s="10">
        <v>0</v>
      </c>
      <c r="D25" s="18">
        <f>14712233+176905+3760473+77400+8916464+9330692+44440829+557886+3317220+13606527+4890587+9650</f>
        <v>103796866</v>
      </c>
      <c r="E25" s="51"/>
      <c r="F25" s="18"/>
      <c r="G25" s="23"/>
      <c r="H25" s="19"/>
      <c r="I25" s="19"/>
      <c r="J25" s="19"/>
      <c r="K25" s="25"/>
      <c r="L25" s="25"/>
      <c r="M25" s="25"/>
      <c r="N25" s="25"/>
      <c r="O25" s="24"/>
      <c r="P25" s="17">
        <f t="shared" si="2"/>
        <v>103796866</v>
      </c>
      <c r="X25" s="16"/>
    </row>
    <row r="26" spans="1:24" ht="27" customHeight="1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6">
        <v>0</v>
      </c>
      <c r="K26" s="46">
        <v>0</v>
      </c>
      <c r="L26" s="15">
        <v>0</v>
      </c>
      <c r="M26" s="15">
        <v>0</v>
      </c>
      <c r="N26" s="18">
        <v>0</v>
      </c>
      <c r="O26" s="10">
        <v>0</v>
      </c>
      <c r="P26" s="17">
        <f t="shared" si="2"/>
        <v>0</v>
      </c>
      <c r="X26" s="16"/>
    </row>
    <row r="27" spans="1:24" ht="27" customHeight="1" x14ac:dyDescent="0.3">
      <c r="A27" s="7" t="s">
        <v>17</v>
      </c>
      <c r="B27" s="8"/>
      <c r="C27" s="8"/>
      <c r="D27" s="45"/>
      <c r="J27" s="45"/>
      <c r="K27" s="24"/>
      <c r="O27" s="16"/>
      <c r="X27" s="16"/>
    </row>
    <row r="28" spans="1:24" ht="27" customHeight="1" x14ac:dyDescent="0.3">
      <c r="A28" s="9" t="s">
        <v>18</v>
      </c>
      <c r="B28" s="35">
        <v>54560000</v>
      </c>
      <c r="C28" s="10">
        <v>0</v>
      </c>
      <c r="D28" s="18">
        <f>1837087+17500</f>
        <v>1854587</v>
      </c>
      <c r="E28" s="15"/>
      <c r="F28" s="21"/>
      <c r="G28" s="21"/>
      <c r="H28" s="15"/>
      <c r="I28" s="23"/>
      <c r="J28" s="23"/>
      <c r="K28" s="25"/>
      <c r="L28" s="13"/>
      <c r="M28" s="13"/>
      <c r="N28" s="25"/>
      <c r="O28" s="16"/>
      <c r="P28" s="17">
        <f>SUM(D28:O28)</f>
        <v>1854587</v>
      </c>
      <c r="X28" s="16"/>
    </row>
    <row r="29" spans="1:24" ht="27" customHeight="1" x14ac:dyDescent="0.3">
      <c r="A29" s="9" t="s">
        <v>19</v>
      </c>
      <c r="B29" s="35">
        <v>3400000</v>
      </c>
      <c r="C29" s="10">
        <v>0</v>
      </c>
      <c r="D29" s="18">
        <f>795093-134363</f>
        <v>660730</v>
      </c>
      <c r="E29" s="15"/>
      <c r="F29" s="21"/>
      <c r="G29" s="21"/>
      <c r="H29" s="15"/>
      <c r="I29" s="23"/>
      <c r="J29" s="23"/>
      <c r="K29" s="25"/>
      <c r="L29" s="13"/>
      <c r="M29" s="13"/>
      <c r="N29" s="13"/>
      <c r="O29" s="16"/>
      <c r="P29" s="17">
        <f>SUM(D29:O29)</f>
        <v>660730</v>
      </c>
    </row>
    <row r="30" spans="1:24" ht="27" customHeight="1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>
        <v>0</v>
      </c>
      <c r="O30" s="10">
        <v>0</v>
      </c>
      <c r="P30" s="17">
        <f t="shared" ref="P30:P33" si="3">SUM(D30:O30)</f>
        <v>0</v>
      </c>
    </row>
    <row r="31" spans="1:24" ht="27" customHeight="1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>
        <v>0</v>
      </c>
      <c r="O31" s="10">
        <v>0</v>
      </c>
      <c r="P31" s="17">
        <f t="shared" si="3"/>
        <v>0</v>
      </c>
    </row>
    <row r="32" spans="1:24" ht="27" customHeight="1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>
        <v>0</v>
      </c>
      <c r="O32" s="10">
        <v>0</v>
      </c>
      <c r="P32" s="17">
        <f t="shared" si="3"/>
        <v>0</v>
      </c>
    </row>
    <row r="33" spans="1:24" ht="27" customHeight="1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>
        <v>0</v>
      </c>
      <c r="O33" s="10">
        <v>0</v>
      </c>
      <c r="P33" s="17">
        <f t="shared" si="3"/>
        <v>0</v>
      </c>
      <c r="X33" s="16"/>
    </row>
    <row r="34" spans="1:24" ht="27" customHeight="1" x14ac:dyDescent="0.3">
      <c r="A34" s="40" t="s">
        <v>24</v>
      </c>
      <c r="B34" s="34">
        <v>101088360</v>
      </c>
      <c r="C34" s="10">
        <v>0</v>
      </c>
      <c r="D34" s="14">
        <f>5680073+135725</f>
        <v>5815798</v>
      </c>
      <c r="E34" s="15"/>
      <c r="F34" s="21"/>
      <c r="G34" s="21"/>
      <c r="H34" s="21"/>
      <c r="I34" s="21"/>
      <c r="J34" s="23"/>
      <c r="K34" s="25"/>
      <c r="L34" s="13"/>
      <c r="M34" s="13"/>
      <c r="N34" s="13"/>
      <c r="O34" s="16"/>
      <c r="P34" s="17">
        <f>SUM(D34:O34)</f>
        <v>5815798</v>
      </c>
      <c r="X34" s="16"/>
    </row>
    <row r="35" spans="1:24" ht="27" customHeight="1" x14ac:dyDescent="0.3">
      <c r="A35" s="9" t="s">
        <v>25</v>
      </c>
      <c r="B35" s="10">
        <v>0</v>
      </c>
      <c r="C35" s="10">
        <f>+B35</f>
        <v>0</v>
      </c>
      <c r="D35" s="10"/>
      <c r="E35" s="15"/>
      <c r="F35" s="53"/>
      <c r="G35" s="15"/>
      <c r="H35" s="10"/>
      <c r="I35" s="21"/>
      <c r="J35" s="55"/>
      <c r="K35" s="18"/>
      <c r="L35" s="15"/>
      <c r="M35" s="15"/>
      <c r="N35" s="15"/>
      <c r="O35" s="61"/>
      <c r="P35" s="17">
        <f>SUM(D35:O35)</f>
        <v>0</v>
      </c>
      <c r="X35" s="16"/>
    </row>
    <row r="36" spans="1:24" ht="27" customHeight="1" x14ac:dyDescent="0.3">
      <c r="A36" s="9" t="s">
        <v>26</v>
      </c>
      <c r="B36" s="35">
        <v>199245941</v>
      </c>
      <c r="C36" s="10">
        <v>0</v>
      </c>
      <c r="D36" s="14">
        <v>8180876</v>
      </c>
      <c r="E36" s="15"/>
      <c r="F36" s="21"/>
      <c r="G36" s="21"/>
      <c r="H36" s="21"/>
      <c r="I36" s="23"/>
      <c r="J36" s="23"/>
      <c r="K36" s="25"/>
      <c r="L36" s="13"/>
      <c r="M36" s="13"/>
      <c r="N36" s="13"/>
      <c r="O36" s="16"/>
      <c r="P36" s="17">
        <f>SUM(D36:O36)</f>
        <v>8180876</v>
      </c>
      <c r="X36" s="16"/>
    </row>
    <row r="37" spans="1:24" ht="27" customHeight="1" x14ac:dyDescent="0.3">
      <c r="A37" s="7" t="s">
        <v>27</v>
      </c>
      <c r="B37" s="8"/>
      <c r="C37" s="8"/>
      <c r="J37" s="45"/>
      <c r="K37" s="24"/>
      <c r="O37" s="16"/>
      <c r="X37" s="16"/>
    </row>
    <row r="38" spans="1:24" ht="27" customHeight="1" x14ac:dyDescent="0.3">
      <c r="A38" s="9" t="s">
        <v>28</v>
      </c>
      <c r="B38" s="34">
        <v>59000000</v>
      </c>
      <c r="C38" s="10">
        <v>0</v>
      </c>
      <c r="D38" s="15">
        <f>1166746+89345+64900+2599740</f>
        <v>3920731</v>
      </c>
      <c r="E38" s="18"/>
      <c r="F38" s="21"/>
      <c r="G38" s="21"/>
      <c r="H38" s="21"/>
      <c r="I38" s="21"/>
      <c r="J38" s="23"/>
      <c r="K38" s="25"/>
      <c r="L38" s="13"/>
      <c r="M38" s="13"/>
      <c r="N38" s="13"/>
      <c r="O38" s="16"/>
      <c r="P38" s="17">
        <f>SUM(D38:O38)</f>
        <v>3920731</v>
      </c>
    </row>
    <row r="39" spans="1:24" ht="27" customHeight="1" x14ac:dyDescent="0.3">
      <c r="A39" s="9"/>
      <c r="B39" s="10">
        <v>0</v>
      </c>
      <c r="C39" s="10">
        <v>0</v>
      </c>
      <c r="D39" s="15"/>
      <c r="E39" s="15"/>
      <c r="F39" s="15"/>
      <c r="G39" s="10"/>
      <c r="H39" s="10"/>
      <c r="I39" s="10"/>
      <c r="J39" s="22"/>
      <c r="K39" s="22"/>
      <c r="L39" s="10"/>
      <c r="M39" s="10"/>
      <c r="N39" s="10"/>
      <c r="O39" s="61"/>
      <c r="P39" s="17">
        <f t="shared" ref="P39:P45" si="4">SUM(D39:O39)</f>
        <v>0</v>
      </c>
    </row>
    <row r="40" spans="1:24" ht="27" customHeight="1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>
        <v>0</v>
      </c>
      <c r="O40" s="61">
        <v>0</v>
      </c>
      <c r="P40" s="17">
        <f t="shared" si="4"/>
        <v>0</v>
      </c>
    </row>
    <row r="41" spans="1:24" ht="27" customHeight="1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>
        <v>0</v>
      </c>
      <c r="O41" s="61">
        <v>0</v>
      </c>
      <c r="P41" s="17">
        <f t="shared" si="4"/>
        <v>0</v>
      </c>
      <c r="X41" s="16"/>
    </row>
    <row r="42" spans="1:24" ht="27" customHeight="1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>
        <v>0</v>
      </c>
      <c r="O42" s="61">
        <v>0</v>
      </c>
      <c r="P42" s="17">
        <f t="shared" si="4"/>
        <v>0</v>
      </c>
      <c r="X42" s="16"/>
    </row>
    <row r="43" spans="1:24" ht="27" customHeight="1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61">
        <v>0</v>
      </c>
      <c r="P43" s="17">
        <f t="shared" si="4"/>
        <v>0</v>
      </c>
      <c r="X43" s="16"/>
    </row>
    <row r="44" spans="1:24" ht="27" customHeight="1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>
        <v>0</v>
      </c>
      <c r="O44" s="61">
        <v>0</v>
      </c>
      <c r="P44" s="17">
        <f t="shared" si="4"/>
        <v>0</v>
      </c>
      <c r="X44" s="16"/>
    </row>
    <row r="45" spans="1:24" ht="27" customHeight="1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>
        <v>0</v>
      </c>
      <c r="O45" s="61">
        <v>0</v>
      </c>
      <c r="P45" s="17">
        <f t="shared" si="4"/>
        <v>0</v>
      </c>
      <c r="X45" s="16"/>
    </row>
    <row r="46" spans="1:24" ht="27" customHeight="1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7"/>
      <c r="K46" s="47"/>
      <c r="L46" s="8"/>
      <c r="M46" s="8"/>
      <c r="O46" s="16"/>
      <c r="X46" s="16"/>
    </row>
    <row r="47" spans="1:24" ht="27" customHeight="1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>
        <v>0</v>
      </c>
      <c r="O47" s="10">
        <v>0</v>
      </c>
      <c r="P47" s="17">
        <f t="shared" ref="P47:P52" si="5">SUM(D47:O47)</f>
        <v>0</v>
      </c>
      <c r="X47" s="16"/>
    </row>
    <row r="48" spans="1:24" ht="27" customHeight="1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>
        <v>0</v>
      </c>
      <c r="O48" s="10">
        <v>0</v>
      </c>
      <c r="P48" s="17">
        <f t="shared" si="5"/>
        <v>0</v>
      </c>
      <c r="X48" s="16"/>
    </row>
    <row r="49" spans="1:24" ht="27" customHeight="1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>
        <v>0</v>
      </c>
      <c r="O49" s="10">
        <v>0</v>
      </c>
      <c r="P49" s="17">
        <f t="shared" si="5"/>
        <v>0</v>
      </c>
      <c r="X49" s="16"/>
    </row>
    <row r="50" spans="1:24" ht="27" customHeight="1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>
        <v>0</v>
      </c>
      <c r="O50" s="10">
        <v>0</v>
      </c>
      <c r="P50" s="17">
        <f t="shared" si="5"/>
        <v>0</v>
      </c>
      <c r="X50" s="16"/>
    </row>
    <row r="51" spans="1:24" ht="27" customHeight="1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>
        <v>0</v>
      </c>
      <c r="O51" s="10">
        <v>0</v>
      </c>
      <c r="P51" s="17">
        <f t="shared" si="5"/>
        <v>0</v>
      </c>
    </row>
    <row r="52" spans="1:24" ht="27" customHeight="1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>
        <v>0</v>
      </c>
      <c r="O52" s="10">
        <v>0</v>
      </c>
      <c r="P52" s="17">
        <f t="shared" si="5"/>
        <v>0</v>
      </c>
    </row>
    <row r="53" spans="1:24" ht="27" customHeight="1" x14ac:dyDescent="0.3">
      <c r="A53" s="7" t="s">
        <v>42</v>
      </c>
      <c r="B53" s="8"/>
      <c r="C53" s="8"/>
      <c r="J53" s="45"/>
      <c r="K53" s="24"/>
      <c r="O53" s="16"/>
    </row>
    <row r="54" spans="1:24" ht="27" customHeight="1" x14ac:dyDescent="0.3">
      <c r="A54" s="9" t="s">
        <v>43</v>
      </c>
      <c r="B54" s="35">
        <v>187300000</v>
      </c>
      <c r="C54" s="10">
        <v>0</v>
      </c>
      <c r="D54" s="15">
        <f>1565915+868610</f>
        <v>2434525</v>
      </c>
      <c r="E54" s="15"/>
      <c r="F54" s="15"/>
      <c r="G54" s="21"/>
      <c r="H54" s="21"/>
      <c r="I54" s="21"/>
      <c r="J54" s="23"/>
      <c r="K54" s="25"/>
      <c r="L54" s="13"/>
      <c r="M54" s="13"/>
      <c r="N54" s="13"/>
      <c r="O54" s="16"/>
      <c r="P54" s="17">
        <f>SUM(D54:O54)</f>
        <v>2434525</v>
      </c>
    </row>
    <row r="55" spans="1:24" ht="27" customHeight="1" x14ac:dyDescent="0.3">
      <c r="A55" s="9" t="s">
        <v>44</v>
      </c>
      <c r="B55" s="22">
        <v>119700000</v>
      </c>
      <c r="C55" s="10"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5"/>
      <c r="L55" s="10">
        <v>0</v>
      </c>
      <c r="M55" s="10">
        <v>0</v>
      </c>
      <c r="N55" s="10">
        <v>0</v>
      </c>
      <c r="O55" s="10">
        <v>0</v>
      </c>
      <c r="P55" s="17">
        <f t="shared" ref="P55:P62" si="6">SUM(D55:O55)</f>
        <v>0</v>
      </c>
    </row>
    <row r="56" spans="1:24" ht="27" customHeight="1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>
        <v>0</v>
      </c>
      <c r="O56" s="10">
        <v>0</v>
      </c>
      <c r="P56" s="17">
        <f t="shared" si="6"/>
        <v>0</v>
      </c>
    </row>
    <row r="57" spans="1:24" ht="27" customHeight="1" x14ac:dyDescent="0.3">
      <c r="A57" s="9" t="s">
        <v>46</v>
      </c>
      <c r="B57" s="35">
        <v>30000000</v>
      </c>
      <c r="C57" s="10">
        <v>0</v>
      </c>
      <c r="D57" s="26">
        <v>0</v>
      </c>
      <c r="E57" s="15"/>
      <c r="F57" s="15"/>
      <c r="G57" s="10"/>
      <c r="H57" s="14"/>
      <c r="I57" s="10"/>
      <c r="J57" s="22"/>
      <c r="K57" s="57"/>
      <c r="L57" s="10"/>
      <c r="M57" s="17"/>
      <c r="N57" s="17"/>
      <c r="O57" s="10"/>
      <c r="P57" s="17">
        <f t="shared" si="6"/>
        <v>0</v>
      </c>
      <c r="X57" s="16"/>
    </row>
    <row r="58" spans="1:24" ht="27" customHeight="1" x14ac:dyDescent="0.3">
      <c r="A58" s="9" t="s">
        <v>47</v>
      </c>
      <c r="B58" s="35"/>
      <c r="C58" s="10">
        <v>0</v>
      </c>
      <c r="D58" s="15">
        <v>1342246</v>
      </c>
      <c r="E58" s="15"/>
      <c r="F58" s="15"/>
      <c r="G58" s="21"/>
      <c r="H58" s="21"/>
      <c r="I58" s="21"/>
      <c r="J58" s="23"/>
      <c r="K58" s="25"/>
      <c r="L58" s="16"/>
      <c r="M58" s="13"/>
      <c r="N58" s="13"/>
      <c r="O58" s="16"/>
      <c r="P58" s="17">
        <f>SUM(D58:O58)</f>
        <v>1342246</v>
      </c>
      <c r="X58" s="16"/>
    </row>
    <row r="59" spans="1:24" ht="27" customHeight="1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>
        <v>0</v>
      </c>
      <c r="M59" s="10">
        <v>0</v>
      </c>
      <c r="N59" s="10">
        <v>0</v>
      </c>
      <c r="O59" s="10">
        <v>0</v>
      </c>
      <c r="P59" s="17">
        <f t="shared" si="6"/>
        <v>0</v>
      </c>
      <c r="X59" s="16"/>
    </row>
    <row r="60" spans="1:24" ht="27" customHeight="1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>
        <v>0</v>
      </c>
      <c r="M60" s="10">
        <v>0</v>
      </c>
      <c r="N60" s="10">
        <v>0</v>
      </c>
      <c r="O60" s="10">
        <v>0</v>
      </c>
      <c r="P60" s="17">
        <f t="shared" si="6"/>
        <v>0</v>
      </c>
      <c r="X60" s="16"/>
    </row>
    <row r="61" spans="1:24" ht="27" customHeight="1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>
        <v>0</v>
      </c>
      <c r="M61" s="10">
        <v>0</v>
      </c>
      <c r="N61" s="10">
        <v>0</v>
      </c>
      <c r="O61" s="10">
        <v>0</v>
      </c>
      <c r="P61" s="17">
        <f t="shared" si="6"/>
        <v>0</v>
      </c>
      <c r="X61" s="16"/>
    </row>
    <row r="62" spans="1:24" ht="27" customHeight="1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7"/>
      <c r="O62" s="10"/>
      <c r="P62" s="17">
        <f t="shared" si="6"/>
        <v>0</v>
      </c>
      <c r="X62" s="16"/>
    </row>
    <row r="63" spans="1:24" ht="27" customHeight="1" x14ac:dyDescent="0.3">
      <c r="A63" s="7" t="s">
        <v>52</v>
      </c>
      <c r="B63" s="47"/>
      <c r="C63" s="8"/>
      <c r="J63" s="45"/>
      <c r="K63" s="45"/>
      <c r="O63" s="16"/>
      <c r="X63" s="16"/>
    </row>
    <row r="64" spans="1:24" ht="27" customHeight="1" x14ac:dyDescent="0.3">
      <c r="A64" s="9" t="s">
        <v>53</v>
      </c>
      <c r="B64" s="35">
        <v>44000000</v>
      </c>
      <c r="C64" s="10">
        <v>0</v>
      </c>
      <c r="D64" s="15">
        <v>681420</v>
      </c>
      <c r="E64" s="15"/>
      <c r="F64" s="15"/>
      <c r="G64" s="10"/>
      <c r="H64" s="14"/>
      <c r="I64" s="10"/>
      <c r="J64" s="22"/>
      <c r="K64" s="57"/>
      <c r="L64" s="10"/>
      <c r="M64" s="13"/>
      <c r="N64" s="13"/>
      <c r="O64" s="16"/>
      <c r="P64" s="17">
        <f t="shared" ref="P64:P74" si="8">SUM(D64:O64)</f>
        <v>681420</v>
      </c>
      <c r="X64" s="16"/>
    </row>
    <row r="65" spans="1:24" ht="27" customHeight="1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ht="27" customHeight="1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ht="27" customHeight="1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ht="27" customHeight="1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7">
        <v>0</v>
      </c>
      <c r="K68" s="47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ht="27" customHeight="1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ht="27" customHeight="1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ht="27" customHeight="1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7"/>
      <c r="K71" s="47"/>
      <c r="O71" s="8"/>
      <c r="P71" s="17">
        <f t="shared" si="8"/>
        <v>0</v>
      </c>
      <c r="X71" s="16"/>
    </row>
    <row r="72" spans="1:24" ht="27" customHeight="1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ht="27" customHeight="1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ht="27" customHeight="1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ht="27" customHeight="1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8"/>
      <c r="K75" s="48"/>
      <c r="L75" s="6"/>
      <c r="M75" s="6"/>
      <c r="N75" s="6"/>
      <c r="O75" s="32"/>
      <c r="P75" s="6"/>
    </row>
    <row r="76" spans="1:24" ht="27" customHeight="1" x14ac:dyDescent="0.3">
      <c r="A76" s="7" t="s">
        <v>67</v>
      </c>
      <c r="B76" s="8"/>
      <c r="C76" s="8"/>
      <c r="J76" s="45"/>
      <c r="K76" s="45"/>
      <c r="O76" s="16"/>
    </row>
    <row r="77" spans="1:24" ht="27" customHeight="1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ht="27" customHeight="1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ht="27" customHeight="1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7"/>
      <c r="K79" s="47"/>
      <c r="O79" s="8"/>
      <c r="P79" s="17">
        <f t="shared" si="11"/>
        <v>0</v>
      </c>
    </row>
    <row r="80" spans="1:24" ht="27" customHeight="1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ht="27" customHeight="1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ht="27" customHeight="1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7">
        <v>0</v>
      </c>
      <c r="K82" s="47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ht="27" customHeight="1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ht="27" customHeight="1" x14ac:dyDescent="0.3">
      <c r="A84" s="27" t="s">
        <v>64</v>
      </c>
      <c r="B84" s="36">
        <f>SUM(B11:B83)</f>
        <v>6810271422</v>
      </c>
      <c r="C84" s="28">
        <f>SUM(C12:C83)</f>
        <v>0</v>
      </c>
      <c r="D84" s="29">
        <f>SUM(D11:D83)</f>
        <v>437476277.69999999</v>
      </c>
      <c r="E84" s="29">
        <f>SUM(E12:E83)</f>
        <v>0</v>
      </c>
      <c r="F84" s="29">
        <f>SUM(F11:F83)</f>
        <v>0</v>
      </c>
      <c r="G84" s="29">
        <f>SUM(G11:G83)</f>
        <v>0</v>
      </c>
      <c r="H84" s="29">
        <f>SUM(H11:H83)</f>
        <v>0</v>
      </c>
      <c r="I84" s="29">
        <f>SUM(I12:I83)</f>
        <v>0</v>
      </c>
      <c r="J84" s="29">
        <f>SUM(J11:J83)</f>
        <v>0</v>
      </c>
      <c r="K84" s="62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33">
        <f>SUM(O11:O83)</f>
        <v>0</v>
      </c>
      <c r="P84" s="28">
        <f>SUM(P12:P83)</f>
        <v>437476277.69999999</v>
      </c>
    </row>
    <row r="85" spans="1:22" x14ac:dyDescent="0.3">
      <c r="B85" s="10"/>
      <c r="C85" s="30"/>
    </row>
    <row r="86" spans="1:22" x14ac:dyDescent="0.3">
      <c r="D86" s="16"/>
      <c r="E86" s="52"/>
      <c r="J86" s="14"/>
      <c r="P86" s="14"/>
      <c r="V86" s="16"/>
    </row>
    <row r="87" spans="1:22" s="64" customFormat="1" ht="24.75" x14ac:dyDescent="0.4">
      <c r="A87" s="64" t="s">
        <v>94</v>
      </c>
      <c r="D87" s="65"/>
      <c r="P87" s="65"/>
      <c r="V87" s="66"/>
    </row>
    <row r="88" spans="1:22" s="64" customFormat="1" ht="24.75" x14ac:dyDescent="0.4">
      <c r="D88" s="65"/>
      <c r="E88" s="65"/>
      <c r="H88" s="65"/>
      <c r="P88" s="67"/>
    </row>
    <row r="89" spans="1:22" s="64" customFormat="1" ht="24.75" x14ac:dyDescent="0.4">
      <c r="D89" s="65"/>
      <c r="E89" s="65"/>
      <c r="H89" s="65"/>
      <c r="P89" s="67"/>
    </row>
    <row r="90" spans="1:22" s="64" customFormat="1" ht="24.75" x14ac:dyDescent="0.4">
      <c r="A90" s="70"/>
      <c r="B90" s="70"/>
      <c r="V90" s="66"/>
    </row>
    <row r="91" spans="1:22" s="68" customFormat="1" ht="24.75" x14ac:dyDescent="0.4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</row>
    <row r="92" spans="1:22" s="68" customFormat="1" ht="24.75" x14ac:dyDescent="0.4">
      <c r="A92" s="70" t="s">
        <v>95</v>
      </c>
      <c r="B92" s="70"/>
      <c r="C92" s="64"/>
      <c r="D92" s="64"/>
      <c r="E92" s="64"/>
      <c r="F92" s="64"/>
      <c r="G92" s="64"/>
      <c r="H92" s="70" t="s">
        <v>96</v>
      </c>
      <c r="I92" s="70"/>
      <c r="J92" s="64"/>
      <c r="K92" s="64"/>
      <c r="L92" s="64"/>
      <c r="M92" s="64"/>
      <c r="N92" s="64"/>
    </row>
    <row r="93" spans="1:22" s="68" customFormat="1" ht="24.75" x14ac:dyDescent="0.4">
      <c r="A93" s="69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</row>
    <row r="94" spans="1:22" s="68" customFormat="1" ht="24.75" x14ac:dyDescent="0.4">
      <c r="A94" s="69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</row>
    <row r="95" spans="1:22" s="68" customFormat="1" ht="24.75" x14ac:dyDescent="0.4">
      <c r="A95" s="84" t="s">
        <v>98</v>
      </c>
      <c r="B95" s="84"/>
      <c r="C95" s="64"/>
      <c r="D95" s="64"/>
      <c r="E95" s="64"/>
      <c r="F95" s="64"/>
      <c r="G95" s="64"/>
      <c r="H95" s="85" t="s">
        <v>100</v>
      </c>
      <c r="I95" s="85"/>
      <c r="J95" s="64"/>
      <c r="K95" s="64"/>
      <c r="L95" s="64"/>
      <c r="M95" s="64"/>
      <c r="N95" s="64"/>
    </row>
    <row r="96" spans="1:22" s="68" customFormat="1" ht="24.75" x14ac:dyDescent="0.4">
      <c r="A96" s="70" t="s">
        <v>99</v>
      </c>
      <c r="B96" s="70"/>
      <c r="C96" s="64"/>
      <c r="D96" s="64"/>
      <c r="E96" s="64"/>
      <c r="F96" s="64"/>
      <c r="G96" s="64"/>
      <c r="H96" s="70" t="s">
        <v>97</v>
      </c>
      <c r="I96" s="70"/>
      <c r="J96" s="64"/>
      <c r="K96" s="64"/>
      <c r="L96" s="64"/>
      <c r="M96" s="64"/>
      <c r="N96" s="64"/>
    </row>
    <row r="97" spans="1:22" s="64" customFormat="1" ht="24.75" x14ac:dyDescent="0.4">
      <c r="V97" s="66"/>
    </row>
    <row r="98" spans="1:2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2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22" ht="32.25" customHeight="1" x14ac:dyDescent="0.3">
      <c r="A100" s="82"/>
      <c r="B100" s="82"/>
      <c r="H100" s="82"/>
      <c r="I100" s="82"/>
      <c r="J100" s="83"/>
      <c r="K100" s="82"/>
    </row>
    <row r="101" spans="1:22" x14ac:dyDescent="0.3">
      <c r="A101" s="31"/>
      <c r="G101" s="37"/>
      <c r="P101" s="16"/>
    </row>
    <row r="102" spans="1:22" x14ac:dyDescent="0.3">
      <c r="A102" s="31"/>
      <c r="G102" s="16"/>
      <c r="P102" s="16"/>
    </row>
    <row r="103" spans="1:22" x14ac:dyDescent="0.3">
      <c r="A103" s="71"/>
      <c r="B103" s="71"/>
      <c r="H103" s="71"/>
      <c r="I103" s="71"/>
      <c r="J103" s="71"/>
      <c r="K103" s="71"/>
      <c r="P103" s="16"/>
    </row>
    <row r="104" spans="1:22" x14ac:dyDescent="0.3">
      <c r="A104" s="82"/>
      <c r="B104" s="82"/>
      <c r="H104" s="82"/>
      <c r="I104" s="82"/>
      <c r="J104" s="82"/>
      <c r="K104" s="82"/>
    </row>
    <row r="105" spans="1:22" x14ac:dyDescent="0.3">
      <c r="G105" s="37"/>
      <c r="P105" s="16"/>
    </row>
    <row r="108" spans="1:22" x14ac:dyDescent="0.3">
      <c r="A108" s="31"/>
      <c r="D108" s="37"/>
    </row>
    <row r="109" spans="1:22" x14ac:dyDescent="0.3">
      <c r="A109" s="31"/>
      <c r="D109" s="16"/>
    </row>
    <row r="110" spans="1:22" x14ac:dyDescent="0.3">
      <c r="A110" s="71"/>
      <c r="B110" s="71"/>
      <c r="H110" s="71"/>
      <c r="I110" s="71"/>
      <c r="J110" s="71"/>
      <c r="K110" s="71"/>
    </row>
    <row r="111" spans="1:22" x14ac:dyDescent="0.3">
      <c r="A111" s="82"/>
      <c r="B111" s="82"/>
      <c r="H111" s="82"/>
      <c r="I111" s="82"/>
      <c r="J111" s="82"/>
      <c r="K111" s="82"/>
    </row>
    <row r="112" spans="1:22" x14ac:dyDescent="0.3">
      <c r="D112" s="37"/>
    </row>
    <row r="120" spans="4:9" x14ac:dyDescent="0.3">
      <c r="D120" s="16"/>
    </row>
    <row r="121" spans="4:9" x14ac:dyDescent="0.3">
      <c r="D121" s="16"/>
    </row>
    <row r="122" spans="4:9" x14ac:dyDescent="0.3">
      <c r="D122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  <row r="164" spans="9:9" x14ac:dyDescent="0.3">
      <c r="I164" s="16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2024-02-14T20:05:00Z</cp:lastPrinted>
  <dcterms:created xsi:type="dcterms:W3CDTF">2021-07-29T18:58:50Z</dcterms:created>
  <dcterms:modified xsi:type="dcterms:W3CDTF">2024-02-15T13:36:42Z</dcterms:modified>
</cp:coreProperties>
</file>